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activeTab="6"/>
  </bookViews>
  <sheets>
    <sheet name="N VI päev" sheetId="1" r:id="rId1"/>
    <sheet name="N VI p mängud" sheetId="2" r:id="rId2"/>
    <sheet name="N V play off" sheetId="3" r:id="rId3"/>
    <sheet name="Kõrgliiga M IV p" sheetId="4" r:id="rId4"/>
    <sheet name="KL VI p mängud" sheetId="6" r:id="rId5"/>
    <sheet name="Kõrgl. M Play off " sheetId="7" r:id="rId6"/>
    <sheet name="M PO mängud" sheetId="8" r:id="rId7"/>
    <sheet name="N PO mängud" sheetId="9" r:id="rId8"/>
  </sheets>
  <externalReferences>
    <externalReference r:id="rId9"/>
    <externalReference r:id="rId10"/>
    <externalReference r:id="rId11"/>
  </externalReferences>
  <definedNames>
    <definedName name="Control">[1]DATA!$T$3:$T$58</definedName>
    <definedName name="Games">[1]Games!$B$3:$AR$562</definedName>
    <definedName name="hgf">[2]DATA!$H$3:$P$30</definedName>
    <definedName name="kjg">[3]Loos!$AI$2:$AX$57</definedName>
    <definedName name="Loos">[1]Loos!$AI$2:$AX$57</definedName>
    <definedName name="mehed">[3]DATA!$A$3:$E$91</definedName>
    <definedName name="mIV">[3]Loos!$AI$2:$AX$57</definedName>
    <definedName name="sd">[2]DATA!$A$3:$F$51</definedName>
    <definedName name="Team">[1]DATA!$A$3:$E$91</definedName>
    <definedName name="Voor">[1]DATA!$H$3:$S$58</definedName>
    <definedName name="yt">[2]Loos!$AI$2:$AX$29</definedName>
  </definedNames>
  <calcPr calcId="162913"/>
</workbook>
</file>

<file path=xl/calcChain.xml><?xml version="1.0" encoding="utf-8"?>
<calcChain xmlns="http://schemas.openxmlformats.org/spreadsheetml/2006/main">
  <c r="N48" i="7" l="1"/>
  <c r="M48" i="7"/>
  <c r="C45" i="7"/>
  <c r="C44" i="7"/>
  <c r="N45" i="7"/>
  <c r="M45" i="7"/>
  <c r="C42" i="7"/>
  <c r="C41" i="7"/>
  <c r="N42" i="7"/>
  <c r="M42" i="7"/>
  <c r="C39" i="7"/>
  <c r="N41" i="7"/>
  <c r="M41" i="7"/>
  <c r="C38" i="7"/>
  <c r="C37" i="7"/>
  <c r="B38" i="7"/>
  <c r="A20" i="7"/>
  <c r="A16" i="7"/>
  <c r="A12" i="7"/>
  <c r="A8" i="7"/>
  <c r="BJ441" i="2"/>
  <c r="BH441" i="2"/>
  <c r="AW441" i="2"/>
  <c r="AU441" i="2"/>
  <c r="BT441" i="2"/>
  <c r="BP441" i="2"/>
  <c r="BL441" i="2"/>
  <c r="BJ440" i="2"/>
  <c r="BH440" i="2"/>
  <c r="AW440" i="2"/>
  <c r="AU440" i="2"/>
  <c r="BJ439" i="2"/>
  <c r="BH439" i="2"/>
  <c r="AW439" i="2"/>
  <c r="AU439" i="2"/>
  <c r="BT439" i="2"/>
  <c r="BP439" i="2"/>
  <c r="BL439" i="2"/>
  <c r="BU438" i="2"/>
  <c r="BT438" i="2"/>
  <c r="BS438" i="2"/>
  <c r="BR438" i="2"/>
  <c r="BQ438" i="2"/>
  <c r="BP438" i="2"/>
  <c r="BO438" i="2"/>
  <c r="BN438" i="2"/>
  <c r="BM438" i="2"/>
  <c r="BL438" i="2"/>
  <c r="BT437" i="2"/>
  <c r="BB437" i="2"/>
  <c r="BP437" i="2"/>
  <c r="BN437" i="2"/>
  <c r="BL437" i="2"/>
  <c r="BJ436" i="2"/>
  <c r="BH436" i="2"/>
  <c r="AW436" i="2"/>
  <c r="AU436" i="2"/>
  <c r="BT436" i="2"/>
  <c r="BR436" i="2"/>
  <c r="BP436" i="2"/>
  <c r="BN436" i="2"/>
  <c r="BL436" i="2"/>
  <c r="BO435" i="2"/>
  <c r="BJ435" i="2"/>
  <c r="BH435" i="2"/>
  <c r="AW435" i="2"/>
  <c r="AU435" i="2"/>
  <c r="BU435" i="2"/>
  <c r="BR435" i="2"/>
  <c r="BQ435" i="2"/>
  <c r="AZ435" i="2"/>
  <c r="BM435" i="2"/>
  <c r="BJ434" i="2"/>
  <c r="BH434" i="2"/>
  <c r="AW434" i="2"/>
  <c r="AU434" i="2"/>
  <c r="BP434" i="2"/>
  <c r="AZ434" i="2"/>
  <c r="BL434" i="2"/>
  <c r="BJ431" i="2"/>
  <c r="BH431" i="2"/>
  <c r="AW431" i="2"/>
  <c r="AU431" i="2"/>
  <c r="BJ430" i="2"/>
  <c r="BH430" i="2"/>
  <c r="BA430" i="2"/>
  <c r="AW430" i="2"/>
  <c r="AU430" i="2"/>
  <c r="BT430" i="2"/>
  <c r="BP430" i="2"/>
  <c r="AZ430" i="2"/>
  <c r="BL430" i="2"/>
  <c r="BJ429" i="2"/>
  <c r="BH429" i="2"/>
  <c r="AW429" i="2"/>
  <c r="AU429" i="2"/>
  <c r="BU428" i="2"/>
  <c r="BT428" i="2"/>
  <c r="BS428" i="2"/>
  <c r="BR428" i="2"/>
  <c r="BQ428" i="2"/>
  <c r="BP428" i="2"/>
  <c r="BO428" i="2"/>
  <c r="BN428" i="2"/>
  <c r="BM428" i="2"/>
  <c r="BL428" i="2"/>
  <c r="BQ427" i="2"/>
  <c r="BJ426" i="2"/>
  <c r="BH426" i="2"/>
  <c r="AW426" i="2"/>
  <c r="AU426" i="2"/>
  <c r="BO426" i="2"/>
  <c r="BU425" i="2"/>
  <c r="BJ425" i="2"/>
  <c r="BH425" i="2"/>
  <c r="AW425" i="2"/>
  <c r="AU425" i="2"/>
  <c r="BT425" i="2"/>
  <c r="BS425" i="2"/>
  <c r="BO425" i="2"/>
  <c r="BL425" i="2"/>
  <c r="BJ424" i="2"/>
  <c r="BH424" i="2"/>
  <c r="AW424" i="2"/>
  <c r="AU424" i="2"/>
  <c r="BP424" i="2"/>
  <c r="BJ421" i="2"/>
  <c r="BH421" i="2"/>
  <c r="BA421" i="2"/>
  <c r="AW421" i="2"/>
  <c r="AU421" i="2"/>
  <c r="BT421" i="2"/>
  <c r="BP421" i="2"/>
  <c r="AZ421" i="2"/>
  <c r="BL421" i="2"/>
  <c r="BJ420" i="2"/>
  <c r="BH420" i="2"/>
  <c r="AW420" i="2"/>
  <c r="AU420" i="2"/>
  <c r="BJ419" i="2"/>
  <c r="BH419" i="2"/>
  <c r="BA419" i="2"/>
  <c r="AW419" i="2"/>
  <c r="AU419" i="2"/>
  <c r="BT419" i="2"/>
  <c r="BP419" i="2"/>
  <c r="AZ419" i="2"/>
  <c r="BL419" i="2"/>
  <c r="BU418" i="2"/>
  <c r="BT418" i="2"/>
  <c r="BS418" i="2"/>
  <c r="BR418" i="2"/>
  <c r="BQ418" i="2"/>
  <c r="BP418" i="2"/>
  <c r="BO418" i="2"/>
  <c r="BN418" i="2"/>
  <c r="BM418" i="2"/>
  <c r="BL418" i="2"/>
  <c r="BU417" i="2"/>
  <c r="BB417" i="2"/>
  <c r="BQ417" i="2"/>
  <c r="BN417" i="2"/>
  <c r="BM417" i="2"/>
  <c r="BJ416" i="2"/>
  <c r="BH416" i="2"/>
  <c r="AW416" i="2"/>
  <c r="AU416" i="2"/>
  <c r="BT416" i="2"/>
  <c r="BS416" i="2"/>
  <c r="BP416" i="2"/>
  <c r="BO416" i="2"/>
  <c r="BL416" i="2"/>
  <c r="BJ415" i="2"/>
  <c r="BH415" i="2"/>
  <c r="AW415" i="2"/>
  <c r="AU415" i="2"/>
  <c r="BU415" i="2"/>
  <c r="BR415" i="2"/>
  <c r="BQ415" i="2"/>
  <c r="AZ415" i="2"/>
  <c r="BM415" i="2"/>
  <c r="BJ414" i="2"/>
  <c r="BH414" i="2"/>
  <c r="AW414" i="2"/>
  <c r="AU414" i="2"/>
  <c r="BN414" i="2"/>
  <c r="BJ411" i="2"/>
  <c r="BH411" i="2"/>
  <c r="AW411" i="2"/>
  <c r="AU411" i="2"/>
  <c r="BR411" i="2"/>
  <c r="BA411" i="2"/>
  <c r="BN411" i="2"/>
  <c r="BJ410" i="2"/>
  <c r="BH410" i="2"/>
  <c r="AW410" i="2"/>
  <c r="AU410" i="2"/>
  <c r="BJ409" i="2"/>
  <c r="BH409" i="2"/>
  <c r="AW409" i="2"/>
  <c r="AU409" i="2"/>
  <c r="BR409" i="2"/>
  <c r="BA409" i="2"/>
  <c r="BN409" i="2"/>
  <c r="BU408" i="2"/>
  <c r="BT408" i="2"/>
  <c r="BS408" i="2"/>
  <c r="BR408" i="2"/>
  <c r="BQ408" i="2"/>
  <c r="BP408" i="2"/>
  <c r="BO408" i="2"/>
  <c r="BN408" i="2"/>
  <c r="BM408" i="2"/>
  <c r="BL408" i="2"/>
  <c r="BT407" i="2"/>
  <c r="BS407" i="2"/>
  <c r="BP407" i="2"/>
  <c r="BO407" i="2"/>
  <c r="BL407" i="2"/>
  <c r="BJ406" i="2"/>
  <c r="BH406" i="2"/>
  <c r="AW406" i="2"/>
  <c r="AU406" i="2"/>
  <c r="BU406" i="2"/>
  <c r="BQ406" i="2"/>
  <c r="AZ406" i="2"/>
  <c r="BM406" i="2"/>
  <c r="BJ405" i="2"/>
  <c r="BH405" i="2"/>
  <c r="AW405" i="2"/>
  <c r="AU405" i="2"/>
  <c r="BT405" i="2"/>
  <c r="BS405" i="2"/>
  <c r="BO405" i="2"/>
  <c r="BL405" i="2"/>
  <c r="BJ404" i="2"/>
  <c r="BH404" i="2"/>
  <c r="AW404" i="2"/>
  <c r="AU404" i="2"/>
  <c r="BP404" i="2"/>
  <c r="BJ401" i="2"/>
  <c r="BH401" i="2"/>
  <c r="AW401" i="2"/>
  <c r="AU401" i="2"/>
  <c r="BT401" i="2"/>
  <c r="BP401" i="2"/>
  <c r="AZ401" i="2"/>
  <c r="BL401" i="2"/>
  <c r="BJ400" i="2"/>
  <c r="BH400" i="2"/>
  <c r="AW400" i="2"/>
  <c r="AU400" i="2"/>
  <c r="BR399" i="2"/>
  <c r="BJ399" i="2"/>
  <c r="BH399" i="2"/>
  <c r="AW399" i="2"/>
  <c r="AU399" i="2"/>
  <c r="BT399" i="2"/>
  <c r="BP399" i="2"/>
  <c r="BL399" i="2"/>
  <c r="BU398" i="2"/>
  <c r="BT398" i="2"/>
  <c r="BS398" i="2"/>
  <c r="BR398" i="2"/>
  <c r="BQ398" i="2"/>
  <c r="BP398" i="2"/>
  <c r="BO398" i="2"/>
  <c r="BN398" i="2"/>
  <c r="BM398" i="2"/>
  <c r="BL398" i="2"/>
  <c r="AZ397" i="2"/>
  <c r="BJ396" i="2"/>
  <c r="BH396" i="2"/>
  <c r="AW396" i="2"/>
  <c r="AU396" i="2"/>
  <c r="BS396" i="2"/>
  <c r="BJ395" i="2"/>
  <c r="BH395" i="2"/>
  <c r="AW395" i="2"/>
  <c r="AU395" i="2"/>
  <c r="BT395" i="2"/>
  <c r="BR395" i="2"/>
  <c r="AZ395" i="2"/>
  <c r="BJ394" i="2"/>
  <c r="BH394" i="2"/>
  <c r="AW394" i="2"/>
  <c r="AU394" i="2"/>
  <c r="BA394" i="2"/>
  <c r="BN394" i="2"/>
  <c r="BJ391" i="2"/>
  <c r="BH391" i="2"/>
  <c r="AW391" i="2"/>
  <c r="AU391" i="2"/>
  <c r="BU391" i="2"/>
  <c r="BQ391" i="2"/>
  <c r="AZ391" i="2"/>
  <c r="BM391" i="2"/>
  <c r="BJ390" i="2"/>
  <c r="BH390" i="2"/>
  <c r="AW390" i="2"/>
  <c r="AU390" i="2"/>
  <c r="BS390" i="2"/>
  <c r="BQ390" i="2"/>
  <c r="BO390" i="2"/>
  <c r="BJ389" i="2"/>
  <c r="BH389" i="2"/>
  <c r="AW389" i="2"/>
  <c r="AU389" i="2"/>
  <c r="BU389" i="2"/>
  <c r="BQ389" i="2"/>
  <c r="AZ389" i="2"/>
  <c r="BM389" i="2"/>
  <c r="BU388" i="2"/>
  <c r="BT388" i="2"/>
  <c r="BS388" i="2"/>
  <c r="BR388" i="2"/>
  <c r="BQ388" i="2"/>
  <c r="BP388" i="2"/>
  <c r="BO388" i="2"/>
  <c r="BN388" i="2"/>
  <c r="BM388" i="2"/>
  <c r="BL388" i="2"/>
  <c r="BJ386" i="2"/>
  <c r="BH386" i="2"/>
  <c r="AW386" i="2"/>
  <c r="AU386" i="2"/>
  <c r="BJ385" i="2"/>
  <c r="BH385" i="2"/>
  <c r="AW385" i="2"/>
  <c r="AU385" i="2"/>
  <c r="BR385" i="2"/>
  <c r="BA385" i="2"/>
  <c r="BN385" i="2"/>
  <c r="BJ384" i="2"/>
  <c r="BH384" i="2"/>
  <c r="AW384" i="2"/>
  <c r="AU384" i="2"/>
  <c r="BJ381" i="2"/>
  <c r="BH381" i="2"/>
  <c r="AW381" i="2"/>
  <c r="AU381" i="2"/>
  <c r="BS381" i="2"/>
  <c r="BQ381" i="2"/>
  <c r="BO381" i="2"/>
  <c r="BJ380" i="2"/>
  <c r="BH380" i="2"/>
  <c r="AW380" i="2"/>
  <c r="AU380" i="2"/>
  <c r="BU380" i="2"/>
  <c r="BQ380" i="2"/>
  <c r="AZ380" i="2"/>
  <c r="BM380" i="2"/>
  <c r="BJ379" i="2"/>
  <c r="BH379" i="2"/>
  <c r="AW379" i="2"/>
  <c r="AU379" i="2"/>
  <c r="BS379" i="2"/>
  <c r="BQ379" i="2"/>
  <c r="BO379" i="2"/>
  <c r="BU378" i="2"/>
  <c r="BT378" i="2"/>
  <c r="BS378" i="2"/>
  <c r="BR378" i="2"/>
  <c r="BQ378" i="2"/>
  <c r="BP378" i="2"/>
  <c r="BO378" i="2"/>
  <c r="BN378" i="2"/>
  <c r="BM378" i="2"/>
  <c r="BL378" i="2"/>
  <c r="BJ376" i="2"/>
  <c r="BH376" i="2"/>
  <c r="AW376" i="2"/>
  <c r="AU376" i="2"/>
  <c r="BJ375" i="2"/>
  <c r="BH375" i="2"/>
  <c r="AW375" i="2"/>
  <c r="AU375" i="2"/>
  <c r="BT375" i="2"/>
  <c r="BP375" i="2"/>
  <c r="BN375" i="2"/>
  <c r="BL375" i="2"/>
  <c r="BJ374" i="2"/>
  <c r="BH374" i="2"/>
  <c r="AW374" i="2"/>
  <c r="AU374" i="2"/>
  <c r="BJ371" i="2"/>
  <c r="BH371" i="2"/>
  <c r="AW371" i="2"/>
  <c r="AU371" i="2"/>
  <c r="BU371" i="2"/>
  <c r="BQ371" i="2"/>
  <c r="AZ371" i="2"/>
  <c r="BM371" i="2"/>
  <c r="BJ370" i="2"/>
  <c r="BH370" i="2"/>
  <c r="AW370" i="2"/>
  <c r="AU370" i="2"/>
  <c r="BS370" i="2"/>
  <c r="BQ370" i="2"/>
  <c r="BO370" i="2"/>
  <c r="BJ369" i="2"/>
  <c r="BH369" i="2"/>
  <c r="AW369" i="2"/>
  <c r="AU369" i="2"/>
  <c r="BU369" i="2"/>
  <c r="BQ369" i="2"/>
  <c r="AZ369" i="2"/>
  <c r="BM369" i="2"/>
  <c r="BU368" i="2"/>
  <c r="BT368" i="2"/>
  <c r="BS368" i="2"/>
  <c r="BR368" i="2"/>
  <c r="BQ368" i="2"/>
  <c r="BP368" i="2"/>
  <c r="BO368" i="2"/>
  <c r="BN368" i="2"/>
  <c r="BM368" i="2"/>
  <c r="BL368" i="2"/>
  <c r="BJ366" i="2"/>
  <c r="BH366" i="2"/>
  <c r="AW366" i="2"/>
  <c r="AU366" i="2"/>
  <c r="BJ365" i="2"/>
  <c r="BH365" i="2"/>
  <c r="AW365" i="2"/>
  <c r="AU365" i="2"/>
  <c r="BR365" i="2"/>
  <c r="BA365" i="2"/>
  <c r="BN365" i="2"/>
  <c r="BJ364" i="2"/>
  <c r="BH364" i="2"/>
  <c r="AW364" i="2"/>
  <c r="AU364" i="2"/>
  <c r="BJ361" i="2"/>
  <c r="BH361" i="2"/>
  <c r="AW361" i="2"/>
  <c r="AU361" i="2"/>
  <c r="BS361" i="2"/>
  <c r="BQ361" i="2"/>
  <c r="BO361" i="2"/>
  <c r="BJ360" i="2"/>
  <c r="BH360" i="2"/>
  <c r="AW360" i="2"/>
  <c r="AU360" i="2"/>
  <c r="BU360" i="2"/>
  <c r="BQ360" i="2"/>
  <c r="AZ360" i="2"/>
  <c r="BM360" i="2"/>
  <c r="BJ359" i="2"/>
  <c r="BH359" i="2"/>
  <c r="AW359" i="2"/>
  <c r="AU359" i="2"/>
  <c r="BS359" i="2"/>
  <c r="BQ359" i="2"/>
  <c r="BO359" i="2"/>
  <c r="BU358" i="2"/>
  <c r="BT358" i="2"/>
  <c r="BS358" i="2"/>
  <c r="BR358" i="2"/>
  <c r="BQ358" i="2"/>
  <c r="BP358" i="2"/>
  <c r="BO358" i="2"/>
  <c r="BN358" i="2"/>
  <c r="BM358" i="2"/>
  <c r="BL358" i="2"/>
  <c r="BJ356" i="2"/>
  <c r="BH356" i="2"/>
  <c r="AW356" i="2"/>
  <c r="AU356" i="2"/>
  <c r="BJ355" i="2"/>
  <c r="BH355" i="2"/>
  <c r="AW355" i="2"/>
  <c r="AU355" i="2"/>
  <c r="BT355" i="2"/>
  <c r="BP355" i="2"/>
  <c r="BN355" i="2"/>
  <c r="BL355" i="2"/>
  <c r="BJ354" i="2"/>
  <c r="BH354" i="2"/>
  <c r="AW354" i="2"/>
  <c r="AU354" i="2"/>
  <c r="BJ351" i="2"/>
  <c r="BH351" i="2"/>
  <c r="AW351" i="2"/>
  <c r="AU351" i="2"/>
  <c r="BU351" i="2"/>
  <c r="BQ351" i="2"/>
  <c r="AZ351" i="2"/>
  <c r="BM351" i="2"/>
  <c r="BJ350" i="2"/>
  <c r="BH350" i="2"/>
  <c r="AW350" i="2"/>
  <c r="AU350" i="2"/>
  <c r="BS350" i="2"/>
  <c r="BQ350" i="2"/>
  <c r="BO350" i="2"/>
  <c r="BJ349" i="2"/>
  <c r="BH349" i="2"/>
  <c r="AW349" i="2"/>
  <c r="AU349" i="2"/>
  <c r="BU349" i="2"/>
  <c r="BQ349" i="2"/>
  <c r="AZ349" i="2"/>
  <c r="BM349" i="2"/>
  <c r="BU348" i="2"/>
  <c r="BT348" i="2"/>
  <c r="BS348" i="2"/>
  <c r="BR348" i="2"/>
  <c r="BQ348" i="2"/>
  <c r="BP348" i="2"/>
  <c r="BO348" i="2"/>
  <c r="BN348" i="2"/>
  <c r="BM348" i="2"/>
  <c r="BL348" i="2"/>
  <c r="BJ346" i="2"/>
  <c r="BH346" i="2"/>
  <c r="AW346" i="2"/>
  <c r="AU346" i="2"/>
  <c r="BJ345" i="2"/>
  <c r="BH345" i="2"/>
  <c r="AW345" i="2"/>
  <c r="AU345" i="2"/>
  <c r="BR345" i="2"/>
  <c r="BA345" i="2"/>
  <c r="BN345" i="2"/>
  <c r="BJ344" i="2"/>
  <c r="BH344" i="2"/>
  <c r="AW344" i="2"/>
  <c r="AU344" i="2"/>
  <c r="BJ341" i="2"/>
  <c r="BH341" i="2"/>
  <c r="AW341" i="2"/>
  <c r="AU341" i="2"/>
  <c r="BS341" i="2"/>
  <c r="BQ341" i="2"/>
  <c r="BO341" i="2"/>
  <c r="BJ340" i="2"/>
  <c r="BH340" i="2"/>
  <c r="AW340" i="2"/>
  <c r="AU340" i="2"/>
  <c r="AZ340" i="2"/>
  <c r="BJ339" i="2"/>
  <c r="BH339" i="2"/>
  <c r="AW339" i="2"/>
  <c r="AU339" i="2"/>
  <c r="BU338" i="2"/>
  <c r="BT338" i="2"/>
  <c r="BS338" i="2"/>
  <c r="BR338" i="2"/>
  <c r="BQ338" i="2"/>
  <c r="BP338" i="2"/>
  <c r="BO338" i="2"/>
  <c r="BN338" i="2"/>
  <c r="BM338" i="2"/>
  <c r="BL338" i="2"/>
  <c r="BU337" i="2"/>
  <c r="BQ337" i="2"/>
  <c r="BO337" i="2"/>
  <c r="BM337" i="2"/>
  <c r="BJ336" i="2"/>
  <c r="BH336" i="2"/>
  <c r="AZ336" i="2"/>
  <c r="AW336" i="2"/>
  <c r="AU336" i="2"/>
  <c r="BU336" i="2"/>
  <c r="BQ336" i="2"/>
  <c r="BM336" i="2"/>
  <c r="BJ335" i="2"/>
  <c r="BH335" i="2"/>
  <c r="AW335" i="2"/>
  <c r="AU335" i="2"/>
  <c r="BS335" i="2"/>
  <c r="BO335" i="2"/>
  <c r="BJ334" i="2"/>
  <c r="BH334" i="2"/>
  <c r="AW334" i="2"/>
  <c r="AU334" i="2"/>
  <c r="BU334" i="2"/>
  <c r="BS334" i="2"/>
  <c r="BQ334" i="2"/>
  <c r="AZ334" i="2"/>
  <c r="BM334" i="2"/>
  <c r="BJ331" i="2"/>
  <c r="BH331" i="2"/>
  <c r="AW331" i="2"/>
  <c r="AU331" i="2"/>
  <c r="BJ330" i="2"/>
  <c r="BH330" i="2"/>
  <c r="AW330" i="2"/>
  <c r="AU330" i="2"/>
  <c r="BU330" i="2"/>
  <c r="BQ330" i="2"/>
  <c r="AZ330" i="2"/>
  <c r="BM330" i="2"/>
  <c r="BJ329" i="2"/>
  <c r="BH329" i="2"/>
  <c r="AW329" i="2"/>
  <c r="AU329" i="2"/>
  <c r="BU328" i="2"/>
  <c r="BT328" i="2"/>
  <c r="BS328" i="2"/>
  <c r="BR328" i="2"/>
  <c r="BQ328" i="2"/>
  <c r="BP328" i="2"/>
  <c r="BO328" i="2"/>
  <c r="BN328" i="2"/>
  <c r="BM328" i="2"/>
  <c r="BL328" i="2"/>
  <c r="BU327" i="2"/>
  <c r="BQ327" i="2"/>
  <c r="BM327" i="2"/>
  <c r="BJ326" i="2"/>
  <c r="BH326" i="2"/>
  <c r="AW326" i="2"/>
  <c r="AU326" i="2"/>
  <c r="BU326" i="2"/>
  <c r="BQ326" i="2"/>
  <c r="BO326" i="2"/>
  <c r="BM326" i="2"/>
  <c r="BJ325" i="2"/>
  <c r="BH325" i="2"/>
  <c r="AW325" i="2"/>
  <c r="AU325" i="2"/>
  <c r="BT325" i="2"/>
  <c r="BP325" i="2"/>
  <c r="AZ325" i="2"/>
  <c r="BL325" i="2"/>
  <c r="BJ324" i="2"/>
  <c r="BH324" i="2"/>
  <c r="AW324" i="2"/>
  <c r="AU324" i="2"/>
  <c r="BT324" i="2"/>
  <c r="BP324" i="2"/>
  <c r="BL324" i="2"/>
  <c r="BJ321" i="2"/>
  <c r="BH321" i="2"/>
  <c r="AW321" i="2"/>
  <c r="AU321" i="2"/>
  <c r="BU321" i="2"/>
  <c r="BQ321" i="2"/>
  <c r="AZ321" i="2"/>
  <c r="BM321" i="2"/>
  <c r="BJ320" i="2"/>
  <c r="BH320" i="2"/>
  <c r="AW320" i="2"/>
  <c r="AU320" i="2"/>
  <c r="BJ319" i="2"/>
  <c r="BH319" i="2"/>
  <c r="AW319" i="2"/>
  <c r="AU319" i="2"/>
  <c r="BU319" i="2"/>
  <c r="BQ319" i="2"/>
  <c r="AZ319" i="2"/>
  <c r="BM319" i="2"/>
  <c r="BU318" i="2"/>
  <c r="BT318" i="2"/>
  <c r="BS318" i="2"/>
  <c r="BR318" i="2"/>
  <c r="BQ318" i="2"/>
  <c r="BP318" i="2"/>
  <c r="BO318" i="2"/>
  <c r="BN318" i="2"/>
  <c r="BM318" i="2"/>
  <c r="BL318" i="2"/>
  <c r="BC317" i="2"/>
  <c r="BR317" i="2"/>
  <c r="BP317" i="2"/>
  <c r="BN317" i="2"/>
  <c r="AY317" i="2"/>
  <c r="BJ316" i="2"/>
  <c r="BH316" i="2"/>
  <c r="AW316" i="2"/>
  <c r="AU316" i="2"/>
  <c r="BT316" i="2"/>
  <c r="BR316" i="2"/>
  <c r="BP316" i="2"/>
  <c r="BN316" i="2"/>
  <c r="BL316" i="2"/>
  <c r="BO315" i="2"/>
  <c r="BJ315" i="2"/>
  <c r="BH315" i="2"/>
  <c r="AW315" i="2"/>
  <c r="AU315" i="2"/>
  <c r="BT315" i="2"/>
  <c r="BR315" i="2"/>
  <c r="BA315" i="2"/>
  <c r="BN315" i="2"/>
  <c r="BL315" i="2"/>
  <c r="BJ314" i="2"/>
  <c r="BH314" i="2"/>
  <c r="AW314" i="2"/>
  <c r="AU314" i="2"/>
  <c r="BT314" i="2"/>
  <c r="BP314" i="2"/>
  <c r="BA314" i="2"/>
  <c r="BN314" i="2"/>
  <c r="BL314" i="2"/>
  <c r="BJ311" i="2"/>
  <c r="BH311" i="2"/>
  <c r="AW311" i="2"/>
  <c r="AU311" i="2"/>
  <c r="BT311" i="2"/>
  <c r="BS311" i="2"/>
  <c r="BP311" i="2"/>
  <c r="BO311" i="2"/>
  <c r="BL311" i="2"/>
  <c r="BJ310" i="2"/>
  <c r="BH310" i="2"/>
  <c r="AW310" i="2"/>
  <c r="AU310" i="2"/>
  <c r="BA310" i="2"/>
  <c r="BJ309" i="2"/>
  <c r="BH309" i="2"/>
  <c r="AW309" i="2"/>
  <c r="AU309" i="2"/>
  <c r="BT309" i="2"/>
  <c r="BS309" i="2"/>
  <c r="BP309" i="2"/>
  <c r="BO309" i="2"/>
  <c r="BL309" i="2"/>
  <c r="BU308" i="2"/>
  <c r="BT308" i="2"/>
  <c r="BS308" i="2"/>
  <c r="BR308" i="2"/>
  <c r="BQ308" i="2"/>
  <c r="BP308" i="2"/>
  <c r="BO308" i="2"/>
  <c r="BN308" i="2"/>
  <c r="BM308" i="2"/>
  <c r="BL308" i="2"/>
  <c r="BT307" i="2"/>
  <c r="BR307" i="2"/>
  <c r="BP307" i="2"/>
  <c r="BN307" i="2"/>
  <c r="BL307" i="2"/>
  <c r="BJ306" i="2"/>
  <c r="BH306" i="2"/>
  <c r="AW306" i="2"/>
  <c r="AU306" i="2"/>
  <c r="BR306" i="2"/>
  <c r="BA306" i="2"/>
  <c r="BN306" i="2"/>
  <c r="BJ305" i="2"/>
  <c r="BH305" i="2"/>
  <c r="AW305" i="2"/>
  <c r="AU305" i="2"/>
  <c r="BU305" i="2"/>
  <c r="BJ304" i="2"/>
  <c r="BH304" i="2"/>
  <c r="AW304" i="2"/>
  <c r="AU304" i="2"/>
  <c r="BU304" i="2"/>
  <c r="BS304" i="2"/>
  <c r="BO304" i="2"/>
  <c r="BM304" i="2"/>
  <c r="BJ301" i="2"/>
  <c r="BH301" i="2"/>
  <c r="AW301" i="2"/>
  <c r="AU301" i="2"/>
  <c r="BA301" i="2"/>
  <c r="BJ300" i="2"/>
  <c r="BH300" i="2"/>
  <c r="AW300" i="2"/>
  <c r="AU300" i="2"/>
  <c r="BT300" i="2"/>
  <c r="BS300" i="2"/>
  <c r="BP300" i="2"/>
  <c r="BO300" i="2"/>
  <c r="BL300" i="2"/>
  <c r="BJ299" i="2"/>
  <c r="BH299" i="2"/>
  <c r="AW299" i="2"/>
  <c r="AU299" i="2"/>
  <c r="BA299" i="2"/>
  <c r="BU298" i="2"/>
  <c r="BT298" i="2"/>
  <c r="BS298" i="2"/>
  <c r="BR298" i="2"/>
  <c r="BQ298" i="2"/>
  <c r="BP298" i="2"/>
  <c r="BO298" i="2"/>
  <c r="BN298" i="2"/>
  <c r="BM298" i="2"/>
  <c r="BL298" i="2"/>
  <c r="BU297" i="2"/>
  <c r="BQ297" i="2"/>
  <c r="BO297" i="2"/>
  <c r="BM297" i="2"/>
  <c r="BJ296" i="2"/>
  <c r="BH296" i="2"/>
  <c r="AW296" i="2"/>
  <c r="AU296" i="2"/>
  <c r="BU296" i="2"/>
  <c r="BQ296" i="2"/>
  <c r="BM296" i="2"/>
  <c r="BS295" i="2"/>
  <c r="BJ295" i="2"/>
  <c r="BH295" i="2"/>
  <c r="BB295" i="2"/>
  <c r="AW295" i="2"/>
  <c r="AU295" i="2"/>
  <c r="BJ294" i="2"/>
  <c r="BH294" i="2"/>
  <c r="BA294" i="2"/>
  <c r="AW294" i="2"/>
  <c r="AU294" i="2"/>
  <c r="BU294" i="2"/>
  <c r="BS294" i="2"/>
  <c r="BQ294" i="2"/>
  <c r="AZ294" i="2"/>
  <c r="BM294" i="2"/>
  <c r="BJ291" i="2"/>
  <c r="BH291" i="2"/>
  <c r="AW291" i="2"/>
  <c r="AU291" i="2"/>
  <c r="BJ290" i="2"/>
  <c r="BH290" i="2"/>
  <c r="BA290" i="2"/>
  <c r="AW290" i="2"/>
  <c r="AU290" i="2"/>
  <c r="BU290" i="2"/>
  <c r="BQ290" i="2"/>
  <c r="AZ290" i="2"/>
  <c r="BM290" i="2"/>
  <c r="BJ289" i="2"/>
  <c r="BH289" i="2"/>
  <c r="AW289" i="2"/>
  <c r="AU289" i="2"/>
  <c r="BU288" i="2"/>
  <c r="BT288" i="2"/>
  <c r="BS288" i="2"/>
  <c r="BR288" i="2"/>
  <c r="BQ288" i="2"/>
  <c r="BP288" i="2"/>
  <c r="BO288" i="2"/>
  <c r="BN288" i="2"/>
  <c r="BM288" i="2"/>
  <c r="BL288" i="2"/>
  <c r="BQ287" i="2"/>
  <c r="BO286" i="2"/>
  <c r="BJ286" i="2"/>
  <c r="BH286" i="2"/>
  <c r="AW286" i="2"/>
  <c r="AU286" i="2"/>
  <c r="BU286" i="2"/>
  <c r="BB286" i="2"/>
  <c r="BQ286" i="2"/>
  <c r="BM286" i="2"/>
  <c r="BJ285" i="2"/>
  <c r="BH285" i="2"/>
  <c r="AW285" i="2"/>
  <c r="AU285" i="2"/>
  <c r="BQ285" i="2"/>
  <c r="BJ284" i="2"/>
  <c r="BH284" i="2"/>
  <c r="AW284" i="2"/>
  <c r="AU284" i="2"/>
  <c r="BS284" i="2"/>
  <c r="BO284" i="2"/>
  <c r="CE282" i="2"/>
  <c r="BJ281" i="2"/>
  <c r="BH281" i="2"/>
  <c r="AW281" i="2"/>
  <c r="AU281" i="2"/>
  <c r="BU281" i="2"/>
  <c r="BR281" i="2"/>
  <c r="BQ281" i="2"/>
  <c r="BM281" i="2"/>
  <c r="BJ280" i="2"/>
  <c r="BH280" i="2"/>
  <c r="AW280" i="2"/>
  <c r="AU280" i="2"/>
  <c r="BR280" i="2"/>
  <c r="BA280" i="2"/>
  <c r="BN280" i="2"/>
  <c r="BJ279" i="2"/>
  <c r="BH279" i="2"/>
  <c r="AW279" i="2"/>
  <c r="AU279" i="2"/>
  <c r="CE278" i="2"/>
  <c r="BU278" i="2"/>
  <c r="BT278" i="2"/>
  <c r="BS278" i="2"/>
  <c r="BR278" i="2"/>
  <c r="BQ278" i="2"/>
  <c r="BP278" i="2"/>
  <c r="BO278" i="2"/>
  <c r="BN278" i="2"/>
  <c r="BM278" i="2"/>
  <c r="BL278" i="2"/>
  <c r="BJ276" i="2"/>
  <c r="BH276" i="2"/>
  <c r="AW276" i="2"/>
  <c r="AU276" i="2"/>
  <c r="BU276" i="2"/>
  <c r="BQ276" i="2"/>
  <c r="BO276" i="2"/>
  <c r="BM276" i="2"/>
  <c r="BJ275" i="2"/>
  <c r="BH275" i="2"/>
  <c r="BA275" i="2"/>
  <c r="AW275" i="2"/>
  <c r="AU275" i="2"/>
  <c r="BU275" i="2"/>
  <c r="BS275" i="2"/>
  <c r="BQ275" i="2"/>
  <c r="AZ275" i="2"/>
  <c r="BM275" i="2"/>
  <c r="BJ274" i="2"/>
  <c r="BH274" i="2"/>
  <c r="AW274" i="2"/>
  <c r="AU274" i="2"/>
  <c r="BT274" i="2"/>
  <c r="BP274" i="2"/>
  <c r="BN274" i="2"/>
  <c r="BL274" i="2"/>
  <c r="CE273" i="2"/>
  <c r="CE272" i="2"/>
  <c r="BJ271" i="2"/>
  <c r="BH271" i="2"/>
  <c r="AW271" i="2"/>
  <c r="AU271" i="2"/>
  <c r="BU271" i="2"/>
  <c r="BQ271" i="2"/>
  <c r="BO271" i="2"/>
  <c r="BM271" i="2"/>
  <c r="BJ270" i="2"/>
  <c r="BH270" i="2"/>
  <c r="BA270" i="2"/>
  <c r="AW270" i="2"/>
  <c r="AU270" i="2"/>
  <c r="BU270" i="2"/>
  <c r="BQ270" i="2"/>
  <c r="AZ270" i="2"/>
  <c r="BM270" i="2"/>
  <c r="BJ269" i="2"/>
  <c r="BH269" i="2"/>
  <c r="AW269" i="2"/>
  <c r="AU269" i="2"/>
  <c r="BT269" i="2"/>
  <c r="BR269" i="2"/>
  <c r="BP269" i="2"/>
  <c r="BN269" i="2"/>
  <c r="BL269" i="2"/>
  <c r="CE268" i="2"/>
  <c r="BU268" i="2"/>
  <c r="BT268" i="2"/>
  <c r="BS268" i="2"/>
  <c r="BR268" i="2"/>
  <c r="BQ268" i="2"/>
  <c r="BP268" i="2"/>
  <c r="BO268" i="2"/>
  <c r="BN268" i="2"/>
  <c r="BM268" i="2"/>
  <c r="BL268" i="2"/>
  <c r="BT267" i="2"/>
  <c r="BS267" i="2"/>
  <c r="BP267" i="2"/>
  <c r="BO267" i="2"/>
  <c r="BL267" i="2"/>
  <c r="BJ266" i="2"/>
  <c r="BH266" i="2"/>
  <c r="AW266" i="2"/>
  <c r="AU266" i="2"/>
  <c r="BR266" i="2"/>
  <c r="BA266" i="2"/>
  <c r="BN266" i="2"/>
  <c r="BJ265" i="2"/>
  <c r="BH265" i="2"/>
  <c r="AW265" i="2"/>
  <c r="AU265" i="2"/>
  <c r="BT265" i="2"/>
  <c r="BP265" i="2"/>
  <c r="BA265" i="2"/>
  <c r="BN265" i="2"/>
  <c r="BL265" i="2"/>
  <c r="BJ264" i="2"/>
  <c r="BH264" i="2"/>
  <c r="BA264" i="2"/>
  <c r="AW264" i="2"/>
  <c r="AU264" i="2"/>
  <c r="BU264" i="2"/>
  <c r="BS264" i="2"/>
  <c r="BQ264" i="2"/>
  <c r="AZ264" i="2"/>
  <c r="BM264" i="2"/>
  <c r="CE263" i="2"/>
  <c r="CE262" i="2"/>
  <c r="BJ261" i="2"/>
  <c r="BH261" i="2"/>
  <c r="AW261" i="2"/>
  <c r="AU261" i="2"/>
  <c r="BR261" i="2"/>
  <c r="BA261" i="2"/>
  <c r="BN261" i="2"/>
  <c r="BJ260" i="2"/>
  <c r="BH260" i="2"/>
  <c r="AW260" i="2"/>
  <c r="AU260" i="2"/>
  <c r="BA260" i="2"/>
  <c r="BJ259" i="2"/>
  <c r="BH259" i="2"/>
  <c r="AZ259" i="2"/>
  <c r="AW259" i="2"/>
  <c r="AU259" i="2"/>
  <c r="BU259" i="2"/>
  <c r="BQ259" i="2"/>
  <c r="BM259" i="2"/>
  <c r="CE258" i="2"/>
  <c r="BU258" i="2"/>
  <c r="BT258" i="2"/>
  <c r="BS258" i="2"/>
  <c r="BR258" i="2"/>
  <c r="BQ258" i="2"/>
  <c r="BP258" i="2"/>
  <c r="BO258" i="2"/>
  <c r="BN258" i="2"/>
  <c r="BM258" i="2"/>
  <c r="BL258" i="2"/>
  <c r="BJ256" i="2"/>
  <c r="BH256" i="2"/>
  <c r="AW256" i="2"/>
  <c r="AU256" i="2"/>
  <c r="BU256" i="2"/>
  <c r="BQ256" i="2"/>
  <c r="BO256" i="2"/>
  <c r="BM256" i="2"/>
  <c r="BJ255" i="2"/>
  <c r="BH255" i="2"/>
  <c r="AW255" i="2"/>
  <c r="AU255" i="2"/>
  <c r="BU255" i="2"/>
  <c r="BS255" i="2"/>
  <c r="BQ255" i="2"/>
  <c r="AZ255" i="2"/>
  <c r="BM255" i="2"/>
  <c r="BJ254" i="2"/>
  <c r="BH254" i="2"/>
  <c r="AW254" i="2"/>
  <c r="AU254" i="2"/>
  <c r="BT254" i="2"/>
  <c r="BP254" i="2"/>
  <c r="BA254" i="2"/>
  <c r="BN254" i="2"/>
  <c r="BL254" i="2"/>
  <c r="CE253" i="2"/>
  <c r="CE252" i="2"/>
  <c r="BJ251" i="2"/>
  <c r="BH251" i="2"/>
  <c r="AW251" i="2"/>
  <c r="AU251" i="2"/>
  <c r="BU251" i="2"/>
  <c r="BQ251" i="2"/>
  <c r="BO251" i="2"/>
  <c r="BM251" i="2"/>
  <c r="BJ250" i="2"/>
  <c r="BH250" i="2"/>
  <c r="AW250" i="2"/>
  <c r="AU250" i="2"/>
  <c r="BU250" i="2"/>
  <c r="BQ250" i="2"/>
  <c r="AZ250" i="2"/>
  <c r="BM250" i="2"/>
  <c r="BJ249" i="2"/>
  <c r="BH249" i="2"/>
  <c r="AW249" i="2"/>
  <c r="AU249" i="2"/>
  <c r="BT249" i="2"/>
  <c r="BR249" i="2"/>
  <c r="BP249" i="2"/>
  <c r="BN249" i="2"/>
  <c r="BL249" i="2"/>
  <c r="CE248" i="2"/>
  <c r="BU248" i="2"/>
  <c r="BT248" i="2"/>
  <c r="BS248" i="2"/>
  <c r="BR248" i="2"/>
  <c r="BQ248" i="2"/>
  <c r="BP248" i="2"/>
  <c r="BO248" i="2"/>
  <c r="BN248" i="2"/>
  <c r="BM248" i="2"/>
  <c r="BL248" i="2"/>
  <c r="BT247" i="2"/>
  <c r="BS247" i="2"/>
  <c r="BP247" i="2"/>
  <c r="BO247" i="2"/>
  <c r="BL247" i="2"/>
  <c r="BJ246" i="2"/>
  <c r="BH246" i="2"/>
  <c r="AW246" i="2"/>
  <c r="AU246" i="2"/>
  <c r="BR246" i="2"/>
  <c r="BA246" i="2"/>
  <c r="BN246" i="2"/>
  <c r="BJ245" i="2"/>
  <c r="BH245" i="2"/>
  <c r="AW245" i="2"/>
  <c r="AU245" i="2"/>
  <c r="BT245" i="2"/>
  <c r="BP245" i="2"/>
  <c r="BN245" i="2"/>
  <c r="BL245" i="2"/>
  <c r="BJ244" i="2"/>
  <c r="BH244" i="2"/>
  <c r="AW244" i="2"/>
  <c r="AU244" i="2"/>
  <c r="BU244" i="2"/>
  <c r="BS244" i="2"/>
  <c r="BQ244" i="2"/>
  <c r="AZ244" i="2"/>
  <c r="BM244" i="2"/>
  <c r="CE243" i="2"/>
  <c r="CE242" i="2"/>
  <c r="BJ241" i="2"/>
  <c r="BH241" i="2"/>
  <c r="AW241" i="2"/>
  <c r="AU241" i="2"/>
  <c r="BR241" i="2"/>
  <c r="BA241" i="2"/>
  <c r="BN241" i="2"/>
  <c r="BJ240" i="2"/>
  <c r="BH240" i="2"/>
  <c r="AW240" i="2"/>
  <c r="AU240" i="2"/>
  <c r="BU240" i="2"/>
  <c r="BQ240" i="2"/>
  <c r="AZ240" i="2"/>
  <c r="BM240" i="2"/>
  <c r="BJ239" i="2"/>
  <c r="BH239" i="2"/>
  <c r="AW239" i="2"/>
  <c r="AU239" i="2"/>
  <c r="BU239" i="2"/>
  <c r="BQ239" i="2"/>
  <c r="BM239" i="2"/>
  <c r="CE238" i="2"/>
  <c r="BU238" i="2"/>
  <c r="BT238" i="2"/>
  <c r="BS238" i="2"/>
  <c r="BR238" i="2"/>
  <c r="BQ238" i="2"/>
  <c r="BP238" i="2"/>
  <c r="BO238" i="2"/>
  <c r="BN238" i="2"/>
  <c r="BM238" i="2"/>
  <c r="BL238" i="2"/>
  <c r="BT237" i="2"/>
  <c r="BS237" i="2"/>
  <c r="BP237" i="2"/>
  <c r="BO237" i="2"/>
  <c r="BL237" i="2"/>
  <c r="BJ236" i="2"/>
  <c r="BH236" i="2"/>
  <c r="AW236" i="2"/>
  <c r="AU236" i="2"/>
  <c r="BQ236" i="2"/>
  <c r="BO236" i="2"/>
  <c r="BJ235" i="2"/>
  <c r="BH235" i="2"/>
  <c r="AW235" i="2"/>
  <c r="AU235" i="2"/>
  <c r="BS235" i="2"/>
  <c r="BQ235" i="2"/>
  <c r="AZ235" i="2"/>
  <c r="BM235" i="2"/>
  <c r="BJ234" i="2"/>
  <c r="BH234" i="2"/>
  <c r="AW234" i="2"/>
  <c r="AU234" i="2"/>
  <c r="BU234" i="2"/>
  <c r="BS234" i="2"/>
  <c r="BQ234" i="2"/>
  <c r="AZ234" i="2"/>
  <c r="BM234" i="2"/>
  <c r="CE233" i="2"/>
  <c r="CE232" i="2"/>
  <c r="BJ231" i="2"/>
  <c r="BH231" i="2"/>
  <c r="AW231" i="2"/>
  <c r="AU231" i="2"/>
  <c r="BR231" i="2"/>
  <c r="BA231" i="2"/>
  <c r="BN231" i="2"/>
  <c r="BJ230" i="2"/>
  <c r="BH230" i="2"/>
  <c r="AW230" i="2"/>
  <c r="AU230" i="2"/>
  <c r="BU230" i="2"/>
  <c r="BQ230" i="2"/>
  <c r="AZ230" i="2"/>
  <c r="BM230" i="2"/>
  <c r="BJ229" i="2"/>
  <c r="BH229" i="2"/>
  <c r="AW229" i="2"/>
  <c r="AU229" i="2"/>
  <c r="BT229" i="2"/>
  <c r="BR229" i="2"/>
  <c r="BP229" i="2"/>
  <c r="BN229" i="2"/>
  <c r="BL229" i="2"/>
  <c r="CE228" i="2"/>
  <c r="BU228" i="2"/>
  <c r="BT228" i="2"/>
  <c r="BS228" i="2"/>
  <c r="BR228" i="2"/>
  <c r="BQ228" i="2"/>
  <c r="BP228" i="2"/>
  <c r="BO228" i="2"/>
  <c r="BN228" i="2"/>
  <c r="BM228" i="2"/>
  <c r="BL228" i="2"/>
  <c r="BJ226" i="2"/>
  <c r="BH226" i="2"/>
  <c r="AW226" i="2"/>
  <c r="AU226" i="2"/>
  <c r="BQ226" i="2"/>
  <c r="BO226" i="2"/>
  <c r="BJ225" i="2"/>
  <c r="BH225" i="2"/>
  <c r="AW225" i="2"/>
  <c r="AU225" i="2"/>
  <c r="BA225" i="2"/>
  <c r="BN225" i="2"/>
  <c r="BJ224" i="2"/>
  <c r="BH224" i="2"/>
  <c r="AW224" i="2"/>
  <c r="AU224" i="2"/>
  <c r="BA224" i="2"/>
  <c r="BN224" i="2"/>
  <c r="CE223" i="2"/>
  <c r="CE222" i="2"/>
  <c r="BJ221" i="2"/>
  <c r="BH221" i="2"/>
  <c r="AW221" i="2"/>
  <c r="AU221" i="2"/>
  <c r="BR221" i="2"/>
  <c r="BA221" i="2"/>
  <c r="BN221" i="2"/>
  <c r="BJ220" i="2"/>
  <c r="BH220" i="2"/>
  <c r="AW220" i="2"/>
  <c r="AU220" i="2"/>
  <c r="BJ219" i="2"/>
  <c r="BH219" i="2"/>
  <c r="AW219" i="2"/>
  <c r="AU219" i="2"/>
  <c r="BT219" i="2"/>
  <c r="BR219" i="2"/>
  <c r="BP219" i="2"/>
  <c r="BN219" i="2"/>
  <c r="BL219" i="2"/>
  <c r="CE218" i="2"/>
  <c r="BU218" i="2"/>
  <c r="BT218" i="2"/>
  <c r="BS218" i="2"/>
  <c r="BR218" i="2"/>
  <c r="BQ218" i="2"/>
  <c r="BP218" i="2"/>
  <c r="BO218" i="2"/>
  <c r="BN218" i="2"/>
  <c r="BM218" i="2"/>
  <c r="BL218" i="2"/>
  <c r="BJ216" i="2"/>
  <c r="BH216" i="2"/>
  <c r="AW216" i="2"/>
  <c r="AU216" i="2"/>
  <c r="BQ216" i="2"/>
  <c r="BO216" i="2"/>
  <c r="BJ215" i="2"/>
  <c r="BH215" i="2"/>
  <c r="AW215" i="2"/>
  <c r="AU215" i="2"/>
  <c r="BA215" i="2"/>
  <c r="BN215" i="2"/>
  <c r="BJ214" i="2"/>
  <c r="BH214" i="2"/>
  <c r="AW214" i="2"/>
  <c r="AU214" i="2"/>
  <c r="BA214" i="2"/>
  <c r="BN214" i="2"/>
  <c r="CE213" i="2"/>
  <c r="CE212" i="2"/>
  <c r="BJ211" i="2"/>
  <c r="BH211" i="2"/>
  <c r="AW211" i="2"/>
  <c r="AU211" i="2"/>
  <c r="BR211" i="2"/>
  <c r="BA211" i="2"/>
  <c r="BO211" i="2"/>
  <c r="BJ210" i="2"/>
  <c r="BH210" i="2"/>
  <c r="AW210" i="2"/>
  <c r="AU210" i="2"/>
  <c r="AZ210" i="2"/>
  <c r="BJ209" i="2"/>
  <c r="BH209" i="2"/>
  <c r="AW209" i="2"/>
  <c r="AU209" i="2"/>
  <c r="BT209" i="2"/>
  <c r="BP209" i="2"/>
  <c r="BL209" i="2"/>
  <c r="CE208" i="2"/>
  <c r="BU208" i="2"/>
  <c r="BT208" i="2"/>
  <c r="BS208" i="2"/>
  <c r="BR208" i="2"/>
  <c r="BQ208" i="2"/>
  <c r="BP208" i="2"/>
  <c r="BO208" i="2"/>
  <c r="BN208" i="2"/>
  <c r="BM208" i="2"/>
  <c r="BL208" i="2"/>
  <c r="BS207" i="2"/>
  <c r="BO207" i="2"/>
  <c r="BJ206" i="2"/>
  <c r="BH206" i="2"/>
  <c r="AW206" i="2"/>
  <c r="AU206" i="2"/>
  <c r="BA206" i="2"/>
  <c r="BO206" i="2"/>
  <c r="BJ205" i="2"/>
  <c r="BH205" i="2"/>
  <c r="AW205" i="2"/>
  <c r="AU205" i="2"/>
  <c r="BS205" i="2"/>
  <c r="BA205" i="2"/>
  <c r="AZ205" i="2"/>
  <c r="BJ204" i="2"/>
  <c r="BH204" i="2"/>
  <c r="AW204" i="2"/>
  <c r="AU204" i="2"/>
  <c r="BU204" i="2"/>
  <c r="BQ204" i="2"/>
  <c r="BN204" i="2"/>
  <c r="BM204" i="2"/>
  <c r="CE203" i="2"/>
  <c r="CE202" i="2"/>
  <c r="BJ201" i="2"/>
  <c r="BH201" i="2"/>
  <c r="AW201" i="2"/>
  <c r="AU201" i="2"/>
  <c r="BA201" i="2"/>
  <c r="BO201" i="2"/>
  <c r="BJ200" i="2"/>
  <c r="BH200" i="2"/>
  <c r="AW200" i="2"/>
  <c r="AU200" i="2"/>
  <c r="BU200" i="2"/>
  <c r="BQ200" i="2"/>
  <c r="BM200" i="2"/>
  <c r="BJ199" i="2"/>
  <c r="BH199" i="2"/>
  <c r="AW199" i="2"/>
  <c r="AU199" i="2"/>
  <c r="BU199" i="2"/>
  <c r="BR199" i="2"/>
  <c r="BQ199" i="2"/>
  <c r="BN199" i="2"/>
  <c r="BM199" i="2"/>
  <c r="CE198" i="2"/>
  <c r="BU198" i="2"/>
  <c r="BT198" i="2"/>
  <c r="BS198" i="2"/>
  <c r="BR198" i="2"/>
  <c r="BQ198" i="2"/>
  <c r="BP198" i="2"/>
  <c r="BO198" i="2"/>
  <c r="BN198" i="2"/>
  <c r="BM198" i="2"/>
  <c r="BL198" i="2"/>
  <c r="BT197" i="2"/>
  <c r="BP197" i="2"/>
  <c r="BL197" i="2"/>
  <c r="BJ196" i="2"/>
  <c r="BH196" i="2"/>
  <c r="AW196" i="2"/>
  <c r="AU196" i="2"/>
  <c r="BR196" i="2"/>
  <c r="BQ196" i="2"/>
  <c r="BN196" i="2"/>
  <c r="BJ195" i="2"/>
  <c r="BH195" i="2"/>
  <c r="AW195" i="2"/>
  <c r="AU195" i="2"/>
  <c r="BU195" i="2"/>
  <c r="BQ195" i="2"/>
  <c r="BN195" i="2"/>
  <c r="BM195" i="2"/>
  <c r="BJ194" i="2"/>
  <c r="BH194" i="2"/>
  <c r="AW194" i="2"/>
  <c r="AU194" i="2"/>
  <c r="BU194" i="2"/>
  <c r="BQ194" i="2"/>
  <c r="BN194" i="2"/>
  <c r="BM194" i="2"/>
  <c r="CE193" i="2"/>
  <c r="CE192" i="2"/>
  <c r="BJ191" i="2"/>
  <c r="BH191" i="2"/>
  <c r="AW191" i="2"/>
  <c r="AU191" i="2"/>
  <c r="BA191" i="2"/>
  <c r="BO191" i="2"/>
  <c r="BJ190" i="2"/>
  <c r="BH190" i="2"/>
  <c r="AW190" i="2"/>
  <c r="AU190" i="2"/>
  <c r="BU190" i="2"/>
  <c r="BQ190" i="2"/>
  <c r="BM190" i="2"/>
  <c r="BJ189" i="2"/>
  <c r="BH189" i="2"/>
  <c r="AW189" i="2"/>
  <c r="AU189" i="2"/>
  <c r="BU189" i="2"/>
  <c r="BR189" i="2"/>
  <c r="BQ189" i="2"/>
  <c r="BN189" i="2"/>
  <c r="BM189" i="2"/>
  <c r="CE188" i="2"/>
  <c r="BU188" i="2"/>
  <c r="BT188" i="2"/>
  <c r="BS188" i="2"/>
  <c r="BR188" i="2"/>
  <c r="BQ188" i="2"/>
  <c r="BP188" i="2"/>
  <c r="BO188" i="2"/>
  <c r="BN188" i="2"/>
  <c r="BM188" i="2"/>
  <c r="BL188" i="2"/>
  <c r="BS187" i="2"/>
  <c r="BO187" i="2"/>
  <c r="BJ186" i="2"/>
  <c r="BH186" i="2"/>
  <c r="AW186" i="2"/>
  <c r="AU186" i="2"/>
  <c r="BA186" i="2"/>
  <c r="BO186" i="2"/>
  <c r="BJ185" i="2"/>
  <c r="BH185" i="2"/>
  <c r="AW185" i="2"/>
  <c r="AU185" i="2"/>
  <c r="BU185" i="2"/>
  <c r="BQ185" i="2"/>
  <c r="BN185" i="2"/>
  <c r="BM185" i="2"/>
  <c r="BJ184" i="2"/>
  <c r="BH184" i="2"/>
  <c r="AW184" i="2"/>
  <c r="AU184" i="2"/>
  <c r="BS184" i="2"/>
  <c r="BA184" i="2"/>
  <c r="AZ184" i="2"/>
  <c r="CE183" i="2"/>
  <c r="CE182" i="2"/>
  <c r="BJ181" i="2"/>
  <c r="BH181" i="2"/>
  <c r="AW181" i="2"/>
  <c r="AU181" i="2"/>
  <c r="BA181" i="2"/>
  <c r="BO181" i="2"/>
  <c r="BJ180" i="2"/>
  <c r="BH180" i="2"/>
  <c r="AW180" i="2"/>
  <c r="AU180" i="2"/>
  <c r="BT180" i="2"/>
  <c r="BL180" i="2"/>
  <c r="BJ179" i="2"/>
  <c r="BH179" i="2"/>
  <c r="AW179" i="2"/>
  <c r="AU179" i="2"/>
  <c r="BU179" i="2"/>
  <c r="AZ179" i="2"/>
  <c r="BM179" i="2"/>
  <c r="CE178" i="2"/>
  <c r="BU178" i="2"/>
  <c r="BT178" i="2"/>
  <c r="BS178" i="2"/>
  <c r="BR178" i="2"/>
  <c r="BQ178" i="2"/>
  <c r="BP178" i="2"/>
  <c r="BO178" i="2"/>
  <c r="BN178" i="2"/>
  <c r="BM178" i="2"/>
  <c r="BL178" i="2"/>
  <c r="BU177" i="2"/>
  <c r="BQ177" i="2"/>
  <c r="BN177" i="2"/>
  <c r="BM177" i="2"/>
  <c r="BJ176" i="2"/>
  <c r="BH176" i="2"/>
  <c r="AW176" i="2"/>
  <c r="AU176" i="2"/>
  <c r="BA176" i="2"/>
  <c r="BJ175" i="2"/>
  <c r="BH175" i="2"/>
  <c r="AW175" i="2"/>
  <c r="AU175" i="2"/>
  <c r="BT175" i="2"/>
  <c r="BL175" i="2"/>
  <c r="BJ174" i="2"/>
  <c r="BH174" i="2"/>
  <c r="AW174" i="2"/>
  <c r="AU174" i="2"/>
  <c r="BT174" i="2"/>
  <c r="BR174" i="2"/>
  <c r="BN174" i="2"/>
  <c r="CE173" i="2"/>
  <c r="CE172" i="2"/>
  <c r="BJ171" i="2"/>
  <c r="BH171" i="2"/>
  <c r="AW171" i="2"/>
  <c r="AU171" i="2"/>
  <c r="BT171" i="2"/>
  <c r="BS171" i="2"/>
  <c r="BP171" i="2"/>
  <c r="BO171" i="2"/>
  <c r="BL171" i="2"/>
  <c r="BT170" i="2"/>
  <c r="BJ170" i="2"/>
  <c r="BH170" i="2"/>
  <c r="AY170" i="2"/>
  <c r="AW170" i="2"/>
  <c r="AU170" i="2"/>
  <c r="BR170" i="2"/>
  <c r="BN170" i="2"/>
  <c r="BJ169" i="2"/>
  <c r="BH169" i="2"/>
  <c r="AW169" i="2"/>
  <c r="AU169" i="2"/>
  <c r="BB169" i="2"/>
  <c r="BA169" i="2"/>
  <c r="BO169" i="2"/>
  <c r="CE168" i="2"/>
  <c r="BU168" i="2"/>
  <c r="BT168" i="2"/>
  <c r="BS168" i="2"/>
  <c r="BR168" i="2"/>
  <c r="BQ168" i="2"/>
  <c r="BP168" i="2"/>
  <c r="BO168" i="2"/>
  <c r="BN168" i="2"/>
  <c r="BM168" i="2"/>
  <c r="BL168" i="2"/>
  <c r="BJ166" i="2"/>
  <c r="BH166" i="2"/>
  <c r="AZ166" i="2"/>
  <c r="AW166" i="2"/>
  <c r="AU166" i="2"/>
  <c r="BR166" i="2"/>
  <c r="BN166" i="2"/>
  <c r="BJ165" i="2"/>
  <c r="BH165" i="2"/>
  <c r="AW165" i="2"/>
  <c r="AU165" i="2"/>
  <c r="BS165" i="2"/>
  <c r="BA165" i="2"/>
  <c r="BO165" i="2"/>
  <c r="BJ164" i="2"/>
  <c r="BH164" i="2"/>
  <c r="AW164" i="2"/>
  <c r="AU164" i="2"/>
  <c r="BS164" i="2"/>
  <c r="BA164" i="2"/>
  <c r="BO164" i="2"/>
  <c r="CE163" i="2"/>
  <c r="CE162" i="2"/>
  <c r="BU161" i="2"/>
  <c r="BJ161" i="2"/>
  <c r="BH161" i="2"/>
  <c r="AW161" i="2"/>
  <c r="AU161" i="2"/>
  <c r="BR161" i="2"/>
  <c r="BQ161" i="2"/>
  <c r="BN161" i="2"/>
  <c r="BJ160" i="2"/>
  <c r="BH160" i="2"/>
  <c r="AW160" i="2"/>
  <c r="AU160" i="2"/>
  <c r="BR160" i="2"/>
  <c r="BN160" i="2"/>
  <c r="BJ159" i="2"/>
  <c r="BH159" i="2"/>
  <c r="AW159" i="2"/>
  <c r="AU159" i="2"/>
  <c r="BU159" i="2"/>
  <c r="BQ159" i="2"/>
  <c r="BM159" i="2"/>
  <c r="CE158" i="2"/>
  <c r="BU158" i="2"/>
  <c r="BT158" i="2"/>
  <c r="BS158" i="2"/>
  <c r="BR158" i="2"/>
  <c r="BQ158" i="2"/>
  <c r="BP158" i="2"/>
  <c r="BO158" i="2"/>
  <c r="BN158" i="2"/>
  <c r="BM158" i="2"/>
  <c r="BL158" i="2"/>
  <c r="BT157" i="2"/>
  <c r="BP157" i="2"/>
  <c r="BL157" i="2"/>
  <c r="BJ156" i="2"/>
  <c r="BH156" i="2"/>
  <c r="AW156" i="2"/>
  <c r="AU156" i="2"/>
  <c r="BS156" i="2"/>
  <c r="BO156" i="2"/>
  <c r="BJ155" i="2"/>
  <c r="BH155" i="2"/>
  <c r="AW155" i="2"/>
  <c r="AU155" i="2"/>
  <c r="BS155" i="2"/>
  <c r="BA155" i="2"/>
  <c r="BO155" i="2"/>
  <c r="BJ154" i="2"/>
  <c r="BH154" i="2"/>
  <c r="AW154" i="2"/>
  <c r="AU154" i="2"/>
  <c r="BR154" i="2"/>
  <c r="BN154" i="2"/>
  <c r="AY154" i="2"/>
  <c r="CE153" i="2"/>
  <c r="CE152" i="2"/>
  <c r="BJ151" i="2"/>
  <c r="BH151" i="2"/>
  <c r="AW151" i="2"/>
  <c r="AU151" i="2"/>
  <c r="BU151" i="2"/>
  <c r="BR151" i="2"/>
  <c r="BN151" i="2"/>
  <c r="BJ150" i="2"/>
  <c r="BH150" i="2"/>
  <c r="AW150" i="2"/>
  <c r="AU150" i="2"/>
  <c r="BT150" i="2"/>
  <c r="BJ149" i="2"/>
  <c r="BH149" i="2"/>
  <c r="AW149" i="2"/>
  <c r="AU149" i="2"/>
  <c r="BB149" i="2"/>
  <c r="BA149" i="2"/>
  <c r="CE148" i="2"/>
  <c r="BU148" i="2"/>
  <c r="BT148" i="2"/>
  <c r="BS148" i="2"/>
  <c r="BR148" i="2"/>
  <c r="BQ148" i="2"/>
  <c r="BP148" i="2"/>
  <c r="BO148" i="2"/>
  <c r="BN148" i="2"/>
  <c r="BM148" i="2"/>
  <c r="BL148" i="2"/>
  <c r="BC147" i="2"/>
  <c r="BJ146" i="2"/>
  <c r="BH146" i="2"/>
  <c r="AZ146" i="2"/>
  <c r="AW146" i="2"/>
  <c r="AU146" i="2"/>
  <c r="BR146" i="2"/>
  <c r="BA146" i="2"/>
  <c r="BN146" i="2"/>
  <c r="BJ145" i="2"/>
  <c r="BH145" i="2"/>
  <c r="AW145" i="2"/>
  <c r="AU145" i="2"/>
  <c r="BR145" i="2"/>
  <c r="BN145" i="2"/>
  <c r="BJ144" i="2"/>
  <c r="BH144" i="2"/>
  <c r="AY144" i="2"/>
  <c r="AW144" i="2"/>
  <c r="AU144" i="2"/>
  <c r="BC144" i="2"/>
  <c r="BS144" i="2"/>
  <c r="BP144" i="2"/>
  <c r="BO144" i="2"/>
  <c r="BL144" i="2"/>
  <c r="CE143" i="2"/>
  <c r="CE142" i="2"/>
  <c r="BU141" i="2"/>
  <c r="BJ141" i="2"/>
  <c r="BH141" i="2"/>
  <c r="AW141" i="2"/>
  <c r="AU141" i="2"/>
  <c r="BT141" i="2"/>
  <c r="BS141" i="2"/>
  <c r="BP141" i="2"/>
  <c r="BO141" i="2"/>
  <c r="BL141" i="2"/>
  <c r="CB141" i="2" s="1"/>
  <c r="CC141" i="2" s="1"/>
  <c r="BJ140" i="2"/>
  <c r="BH140" i="2"/>
  <c r="AW140" i="2"/>
  <c r="AU140" i="2"/>
  <c r="BR140" i="2"/>
  <c r="BN140" i="2"/>
  <c r="BJ139" i="2"/>
  <c r="BH139" i="2"/>
  <c r="AW139" i="2"/>
  <c r="AU139" i="2"/>
  <c r="BU139" i="2"/>
  <c r="BQ139" i="2"/>
  <c r="BM139" i="2"/>
  <c r="CE138" i="2"/>
  <c r="BU138" i="2"/>
  <c r="BT138" i="2"/>
  <c r="BS138" i="2"/>
  <c r="BR138" i="2"/>
  <c r="BQ138" i="2"/>
  <c r="BP138" i="2"/>
  <c r="BO138" i="2"/>
  <c r="BN138" i="2"/>
  <c r="BM138" i="2"/>
  <c r="BL138" i="2"/>
  <c r="BT137" i="2"/>
  <c r="BP137" i="2"/>
  <c r="BL137" i="2"/>
  <c r="BJ136" i="2"/>
  <c r="BH136" i="2"/>
  <c r="AW136" i="2"/>
  <c r="AU136" i="2"/>
  <c r="BT136" i="2"/>
  <c r="BS136" i="2"/>
  <c r="BP136" i="2"/>
  <c r="BO136" i="2"/>
  <c r="BL136" i="2"/>
  <c r="BJ135" i="2"/>
  <c r="BH135" i="2"/>
  <c r="AW135" i="2"/>
  <c r="AU135" i="2"/>
  <c r="BS135" i="2"/>
  <c r="BO135" i="2"/>
  <c r="BL135" i="2"/>
  <c r="BJ134" i="2"/>
  <c r="BH134" i="2"/>
  <c r="AW134" i="2"/>
  <c r="AU134" i="2"/>
  <c r="BR134" i="2"/>
  <c r="BN134" i="2"/>
  <c r="AY134" i="2"/>
  <c r="CE133" i="2"/>
  <c r="CE132" i="2"/>
  <c r="BJ131" i="2"/>
  <c r="BH131" i="2"/>
  <c r="AW131" i="2"/>
  <c r="AU131" i="2"/>
  <c r="BU131" i="2"/>
  <c r="BS131" i="2"/>
  <c r="BA131" i="2"/>
  <c r="BO131" i="2"/>
  <c r="BJ130" i="2"/>
  <c r="BH130" i="2"/>
  <c r="AW130" i="2"/>
  <c r="AU130" i="2"/>
  <c r="BT130" i="2"/>
  <c r="BJ129" i="2"/>
  <c r="BH129" i="2"/>
  <c r="AW129" i="2"/>
  <c r="AU129" i="2"/>
  <c r="BB129" i="2"/>
  <c r="BA129" i="2"/>
  <c r="CE128" i="2"/>
  <c r="BU128" i="2"/>
  <c r="BT128" i="2"/>
  <c r="BS128" i="2"/>
  <c r="BR128" i="2"/>
  <c r="BQ128" i="2"/>
  <c r="BP128" i="2"/>
  <c r="BO128" i="2"/>
  <c r="BN128" i="2"/>
  <c r="BM128" i="2"/>
  <c r="BL128" i="2"/>
  <c r="BC127" i="2"/>
  <c r="BN127" i="2"/>
  <c r="BJ126" i="2"/>
  <c r="BH126" i="2"/>
  <c r="AW126" i="2"/>
  <c r="AU126" i="2"/>
  <c r="BR126" i="2"/>
  <c r="BA126" i="2"/>
  <c r="BN126" i="2"/>
  <c r="BJ125" i="2"/>
  <c r="BH125" i="2"/>
  <c r="AW125" i="2"/>
  <c r="AU125" i="2"/>
  <c r="BR125" i="2"/>
  <c r="BN125" i="2"/>
  <c r="BL125" i="2"/>
  <c r="BJ124" i="2"/>
  <c r="BH124" i="2"/>
  <c r="AY124" i="2"/>
  <c r="AW124" i="2"/>
  <c r="AU124" i="2"/>
  <c r="BC124" i="2"/>
  <c r="BR124" i="2"/>
  <c r="BP124" i="2"/>
  <c r="BN124" i="2"/>
  <c r="BL124" i="2"/>
  <c r="CE123" i="2"/>
  <c r="CE122" i="2"/>
  <c r="BJ121" i="2"/>
  <c r="BH121" i="2"/>
  <c r="AW121" i="2"/>
  <c r="AU121" i="2"/>
  <c r="BT121" i="2"/>
  <c r="BS121" i="2"/>
  <c r="BP121" i="2"/>
  <c r="BO121" i="2"/>
  <c r="BL121" i="2"/>
  <c r="CB121" i="2" s="1"/>
  <c r="CC121" i="2" s="1"/>
  <c r="BJ120" i="2"/>
  <c r="BH120" i="2"/>
  <c r="AW120" i="2"/>
  <c r="AU120" i="2"/>
  <c r="BJ119" i="2"/>
  <c r="BH119" i="2"/>
  <c r="AW119" i="2"/>
  <c r="AU119" i="2"/>
  <c r="BB119" i="2"/>
  <c r="BA119" i="2"/>
  <c r="CE118" i="2"/>
  <c r="BU118" i="2"/>
  <c r="BT118" i="2"/>
  <c r="BS118" i="2"/>
  <c r="BR118" i="2"/>
  <c r="BQ118" i="2"/>
  <c r="BP118" i="2"/>
  <c r="BO118" i="2"/>
  <c r="BN118" i="2"/>
  <c r="BM118" i="2"/>
  <c r="BL118" i="2"/>
  <c r="BN117" i="2"/>
  <c r="BJ116" i="2"/>
  <c r="BH116" i="2"/>
  <c r="AZ116" i="2"/>
  <c r="AW116" i="2"/>
  <c r="AU116" i="2"/>
  <c r="BS116" i="2"/>
  <c r="BO116" i="2"/>
  <c r="BJ115" i="2"/>
  <c r="BH115" i="2"/>
  <c r="AW115" i="2"/>
  <c r="AU115" i="2"/>
  <c r="BR115" i="2"/>
  <c r="BN115" i="2"/>
  <c r="BJ114" i="2"/>
  <c r="BH114" i="2"/>
  <c r="AY114" i="2"/>
  <c r="AW114" i="2"/>
  <c r="AU114" i="2"/>
  <c r="BS114" i="2"/>
  <c r="BA114" i="2"/>
  <c r="BO114" i="2"/>
  <c r="CE113" i="2"/>
  <c r="CE112" i="2"/>
  <c r="BU111" i="2"/>
  <c r="BJ111" i="2"/>
  <c r="BH111" i="2"/>
  <c r="AW111" i="2"/>
  <c r="AU111" i="2"/>
  <c r="BT111" i="2"/>
  <c r="BS111" i="2"/>
  <c r="BP111" i="2"/>
  <c r="BO111" i="2"/>
  <c r="BL111" i="2"/>
  <c r="CB111" i="2" s="1"/>
  <c r="CC111" i="2" s="1"/>
  <c r="BJ110" i="2"/>
  <c r="BH110" i="2"/>
  <c r="AW110" i="2"/>
  <c r="AU110" i="2"/>
  <c r="BR110" i="2"/>
  <c r="BN110" i="2"/>
  <c r="BJ109" i="2"/>
  <c r="BH109" i="2"/>
  <c r="AW109" i="2"/>
  <c r="AU109" i="2"/>
  <c r="BU109" i="2"/>
  <c r="BQ109" i="2"/>
  <c r="BM109" i="2"/>
  <c r="CE108" i="2"/>
  <c r="BU108" i="2"/>
  <c r="BT108" i="2"/>
  <c r="BS108" i="2"/>
  <c r="BR108" i="2"/>
  <c r="BQ108" i="2"/>
  <c r="BP108" i="2"/>
  <c r="BO108" i="2"/>
  <c r="BN108" i="2"/>
  <c r="BM108" i="2"/>
  <c r="BL108" i="2"/>
  <c r="BT107" i="2"/>
  <c r="BP107" i="2"/>
  <c r="BN107" i="2"/>
  <c r="BL107" i="2"/>
  <c r="BJ106" i="2"/>
  <c r="BH106" i="2"/>
  <c r="AW106" i="2"/>
  <c r="AU106" i="2"/>
  <c r="BT106" i="2"/>
  <c r="BS106" i="2"/>
  <c r="BP106" i="2"/>
  <c r="BO106" i="2"/>
  <c r="AZ106" i="2"/>
  <c r="BL106" i="2"/>
  <c r="BJ105" i="2"/>
  <c r="BH105" i="2"/>
  <c r="AW105" i="2"/>
  <c r="AU105" i="2"/>
  <c r="BR105" i="2"/>
  <c r="BN105" i="2"/>
  <c r="BJ104" i="2"/>
  <c r="BH104" i="2"/>
  <c r="AW104" i="2"/>
  <c r="AU104" i="2"/>
  <c r="BS104" i="2"/>
  <c r="BA104" i="2"/>
  <c r="BO104" i="2"/>
  <c r="AY104" i="2"/>
  <c r="CE103" i="2"/>
  <c r="CE102" i="2"/>
  <c r="BU101" i="2"/>
  <c r="BJ101" i="2"/>
  <c r="BH101" i="2"/>
  <c r="AW101" i="2"/>
  <c r="AU101" i="2"/>
  <c r="BR101" i="2"/>
  <c r="BQ101" i="2"/>
  <c r="BN101" i="2"/>
  <c r="BJ100" i="2"/>
  <c r="BH100" i="2"/>
  <c r="AW100" i="2"/>
  <c r="AU100" i="2"/>
  <c r="BJ99" i="2"/>
  <c r="BH99" i="2"/>
  <c r="AW99" i="2"/>
  <c r="AU99" i="2"/>
  <c r="BU99" i="2"/>
  <c r="BB99" i="2"/>
  <c r="BQ99" i="2"/>
  <c r="BM99" i="2"/>
  <c r="CE98" i="2"/>
  <c r="BU98" i="2"/>
  <c r="BT98" i="2"/>
  <c r="BS98" i="2"/>
  <c r="BR98" i="2"/>
  <c r="BQ98" i="2"/>
  <c r="BP98" i="2"/>
  <c r="BO98" i="2"/>
  <c r="BN98" i="2"/>
  <c r="BM98" i="2"/>
  <c r="BL98" i="2"/>
  <c r="BN97" i="2"/>
  <c r="BJ96" i="2"/>
  <c r="BH96" i="2"/>
  <c r="AW96" i="2"/>
  <c r="AU96" i="2"/>
  <c r="BS96" i="2"/>
  <c r="BO96" i="2"/>
  <c r="BJ95" i="2"/>
  <c r="BH95" i="2"/>
  <c r="AW95" i="2"/>
  <c r="AU95" i="2"/>
  <c r="BS95" i="2"/>
  <c r="BA95" i="2"/>
  <c r="BO95" i="2"/>
  <c r="BJ94" i="2"/>
  <c r="BH94" i="2"/>
  <c r="AW94" i="2"/>
  <c r="AU94" i="2"/>
  <c r="BR94" i="2"/>
  <c r="BN94" i="2"/>
  <c r="AY94" i="2"/>
  <c r="CE93" i="2"/>
  <c r="CE92" i="2"/>
  <c r="BJ91" i="2"/>
  <c r="BH91" i="2"/>
  <c r="AW91" i="2"/>
  <c r="AU91" i="2"/>
  <c r="BU91" i="2"/>
  <c r="BS91" i="2"/>
  <c r="BO91" i="2"/>
  <c r="BJ90" i="2"/>
  <c r="BH90" i="2"/>
  <c r="AW90" i="2"/>
  <c r="AU90" i="2"/>
  <c r="BT90" i="2"/>
  <c r="BJ89" i="2"/>
  <c r="BH89" i="2"/>
  <c r="AW89" i="2"/>
  <c r="AU89" i="2"/>
  <c r="BB89" i="2"/>
  <c r="BA89" i="2"/>
  <c r="CE88" i="2"/>
  <c r="BU88" i="2"/>
  <c r="BT88" i="2"/>
  <c r="BS88" i="2"/>
  <c r="BR88" i="2"/>
  <c r="BQ88" i="2"/>
  <c r="BP88" i="2"/>
  <c r="BO88" i="2"/>
  <c r="BN88" i="2"/>
  <c r="BM88" i="2"/>
  <c r="BL88" i="2"/>
  <c r="BN87" i="2"/>
  <c r="BJ86" i="2"/>
  <c r="BH86" i="2"/>
  <c r="AW86" i="2"/>
  <c r="AU86" i="2"/>
  <c r="BR86" i="2"/>
  <c r="BN86" i="2"/>
  <c r="BJ85" i="2"/>
  <c r="BH85" i="2"/>
  <c r="AW85" i="2"/>
  <c r="AU85" i="2"/>
  <c r="BR85" i="2"/>
  <c r="BA85" i="2"/>
  <c r="BN85" i="2"/>
  <c r="BJ84" i="2"/>
  <c r="BH84" i="2"/>
  <c r="AY84" i="2"/>
  <c r="AW84" i="2"/>
  <c r="AU84" i="2"/>
  <c r="BR84" i="2"/>
  <c r="BA84" i="2"/>
  <c r="BN84" i="2"/>
  <c r="BL84" i="2"/>
  <c r="CE83" i="2"/>
  <c r="CE82" i="2"/>
  <c r="BJ81" i="2"/>
  <c r="BH81" i="2"/>
  <c r="AW81" i="2"/>
  <c r="AU81" i="2"/>
  <c r="BT81" i="2"/>
  <c r="BS81" i="2"/>
  <c r="BP81" i="2"/>
  <c r="BO81" i="2"/>
  <c r="BL81" i="2"/>
  <c r="BJ80" i="2"/>
  <c r="BH80" i="2"/>
  <c r="AW80" i="2"/>
  <c r="AU80" i="2"/>
  <c r="BC80" i="2"/>
  <c r="BR80" i="2"/>
  <c r="BP80" i="2"/>
  <c r="BN80" i="2"/>
  <c r="BL80" i="2"/>
  <c r="BJ79" i="2"/>
  <c r="BH79" i="2"/>
  <c r="AW79" i="2"/>
  <c r="AU79" i="2"/>
  <c r="BR79" i="2"/>
  <c r="CE78" i="2"/>
  <c r="BU78" i="2"/>
  <c r="BT78" i="2"/>
  <c r="BS78" i="2"/>
  <c r="BR78" i="2"/>
  <c r="BQ78" i="2"/>
  <c r="BP78" i="2"/>
  <c r="BO78" i="2"/>
  <c r="BN78" i="2"/>
  <c r="BM78" i="2"/>
  <c r="BL78" i="2"/>
  <c r="BJ76" i="2"/>
  <c r="BH76" i="2"/>
  <c r="AZ76" i="2"/>
  <c r="AW76" i="2"/>
  <c r="AU76" i="2"/>
  <c r="BA76" i="2"/>
  <c r="BJ75" i="2"/>
  <c r="BH75" i="2"/>
  <c r="AW75" i="2"/>
  <c r="AU75" i="2"/>
  <c r="BJ74" i="2"/>
  <c r="BH74" i="2"/>
  <c r="AY74" i="2"/>
  <c r="AW74" i="2"/>
  <c r="AU74" i="2"/>
  <c r="BC74" i="2"/>
  <c r="BP74" i="2"/>
  <c r="AZ74" i="2"/>
  <c r="CE73" i="2"/>
  <c r="CE72" i="2"/>
  <c r="BJ71" i="2"/>
  <c r="BH71" i="2"/>
  <c r="AW71" i="2"/>
  <c r="AU71" i="2"/>
  <c r="BU71" i="2"/>
  <c r="BQ71" i="2"/>
  <c r="BM71" i="2"/>
  <c r="BJ70" i="2"/>
  <c r="BH70" i="2"/>
  <c r="AW70" i="2"/>
  <c r="AU70" i="2"/>
  <c r="BR70" i="2"/>
  <c r="BN70" i="2"/>
  <c r="BS69" i="2"/>
  <c r="BJ69" i="2"/>
  <c r="BH69" i="2"/>
  <c r="AW69" i="2"/>
  <c r="AU69" i="2"/>
  <c r="BC69" i="2"/>
  <c r="BP69" i="2"/>
  <c r="BL69" i="2"/>
  <c r="CE68" i="2"/>
  <c r="BU68" i="2"/>
  <c r="BT68" i="2"/>
  <c r="BS68" i="2"/>
  <c r="BR68" i="2"/>
  <c r="BQ68" i="2"/>
  <c r="BP68" i="2"/>
  <c r="BO68" i="2"/>
  <c r="BN68" i="2"/>
  <c r="BM68" i="2"/>
  <c r="BL68" i="2"/>
  <c r="AY67" i="2"/>
  <c r="BC67" i="2"/>
  <c r="BN67" i="2"/>
  <c r="BJ66" i="2"/>
  <c r="BH66" i="2"/>
  <c r="AW66" i="2"/>
  <c r="AU66" i="2"/>
  <c r="BQ66" i="2"/>
  <c r="BJ65" i="2"/>
  <c r="BH65" i="2"/>
  <c r="AW65" i="2"/>
  <c r="AU65" i="2"/>
  <c r="BT65" i="2"/>
  <c r="BB65" i="2"/>
  <c r="BA65" i="2"/>
  <c r="BO65" i="2"/>
  <c r="BL65" i="2"/>
  <c r="BJ64" i="2"/>
  <c r="BH64" i="2"/>
  <c r="AW64" i="2"/>
  <c r="AU64" i="2"/>
  <c r="BR64" i="2"/>
  <c r="BS64" i="2"/>
  <c r="BN64" i="2"/>
  <c r="CE63" i="2"/>
  <c r="CE62" i="2"/>
  <c r="BJ61" i="2"/>
  <c r="BH61" i="2"/>
  <c r="AW61" i="2"/>
  <c r="AU61" i="2"/>
  <c r="BR61" i="2"/>
  <c r="BN61" i="2"/>
  <c r="BJ60" i="2"/>
  <c r="BH60" i="2"/>
  <c r="AW60" i="2"/>
  <c r="AU60" i="2"/>
  <c r="BR60" i="2"/>
  <c r="BN60" i="2"/>
  <c r="BJ59" i="2"/>
  <c r="BH59" i="2"/>
  <c r="AW59" i="2"/>
  <c r="AU59" i="2"/>
  <c r="CE58" i="2"/>
  <c r="BU58" i="2"/>
  <c r="BT58" i="2"/>
  <c r="BS58" i="2"/>
  <c r="BR58" i="2"/>
  <c r="BQ58" i="2"/>
  <c r="BP58" i="2"/>
  <c r="BO58" i="2"/>
  <c r="BN58" i="2"/>
  <c r="BM58" i="2"/>
  <c r="BL58" i="2"/>
  <c r="BT57" i="2"/>
  <c r="BR57" i="2"/>
  <c r="BP57" i="2"/>
  <c r="BN57" i="2"/>
  <c r="BL57" i="2"/>
  <c r="BJ56" i="2"/>
  <c r="BH56" i="2"/>
  <c r="AW56" i="2"/>
  <c r="AU56" i="2"/>
  <c r="BJ55" i="2"/>
  <c r="BH55" i="2"/>
  <c r="AW55" i="2"/>
  <c r="AU55" i="2"/>
  <c r="BT55" i="2"/>
  <c r="BR55" i="2"/>
  <c r="BA55" i="2"/>
  <c r="BN55" i="2"/>
  <c r="BL55" i="2"/>
  <c r="BJ54" i="2"/>
  <c r="BH54" i="2"/>
  <c r="AW54" i="2"/>
  <c r="AU54" i="2"/>
  <c r="CE53" i="2"/>
  <c r="CE52" i="2"/>
  <c r="BJ51" i="2"/>
  <c r="BH51" i="2"/>
  <c r="AW51" i="2"/>
  <c r="AU51" i="2"/>
  <c r="BT51" i="2"/>
  <c r="BS51" i="2"/>
  <c r="BP51" i="2"/>
  <c r="BO51" i="2"/>
  <c r="BL51" i="2"/>
  <c r="BJ50" i="2"/>
  <c r="BH50" i="2"/>
  <c r="AW50" i="2"/>
  <c r="AU50" i="2"/>
  <c r="BR50" i="2"/>
  <c r="BA50" i="2"/>
  <c r="BN50" i="2"/>
  <c r="BJ49" i="2"/>
  <c r="BH49" i="2"/>
  <c r="AW49" i="2"/>
  <c r="AU49" i="2"/>
  <c r="CE48" i="2"/>
  <c r="BU48" i="2"/>
  <c r="BT48" i="2"/>
  <c r="BS48" i="2"/>
  <c r="BR48" i="2"/>
  <c r="BQ48" i="2"/>
  <c r="BP48" i="2"/>
  <c r="BO48" i="2"/>
  <c r="BN48" i="2"/>
  <c r="BM48" i="2"/>
  <c r="BL48" i="2"/>
  <c r="BT47" i="2"/>
  <c r="BR47" i="2"/>
  <c r="BP47" i="2"/>
  <c r="BN47" i="2"/>
  <c r="BL47" i="2"/>
  <c r="BJ46" i="2"/>
  <c r="BH46" i="2"/>
  <c r="AW46" i="2"/>
  <c r="AU46" i="2"/>
  <c r="BJ45" i="2"/>
  <c r="BH45" i="2"/>
  <c r="AW45" i="2"/>
  <c r="AU45" i="2"/>
  <c r="BT45" i="2"/>
  <c r="BR45" i="2"/>
  <c r="BA45" i="2"/>
  <c r="BN45" i="2"/>
  <c r="BL45" i="2"/>
  <c r="BJ44" i="2"/>
  <c r="BH44" i="2"/>
  <c r="AW44" i="2"/>
  <c r="AU44" i="2"/>
  <c r="BO44" i="2"/>
  <c r="CE43" i="2"/>
  <c r="CE42" i="2"/>
  <c r="BJ41" i="2"/>
  <c r="BH41" i="2"/>
  <c r="AW41" i="2"/>
  <c r="AU41" i="2"/>
  <c r="BT41" i="2"/>
  <c r="BS41" i="2"/>
  <c r="BP41" i="2"/>
  <c r="BO41" i="2"/>
  <c r="BL41" i="2"/>
  <c r="BJ40" i="2"/>
  <c r="BH40" i="2"/>
  <c r="AW40" i="2"/>
  <c r="AU40" i="2"/>
  <c r="BR40" i="2"/>
  <c r="BA40" i="2"/>
  <c r="BN40" i="2"/>
  <c r="BJ39" i="2"/>
  <c r="BH39" i="2"/>
  <c r="AW39" i="2"/>
  <c r="AU39" i="2"/>
  <c r="CE38" i="2"/>
  <c r="BU38" i="2"/>
  <c r="BT38" i="2"/>
  <c r="BS38" i="2"/>
  <c r="BR38" i="2"/>
  <c r="BQ38" i="2"/>
  <c r="BP38" i="2"/>
  <c r="BO38" i="2"/>
  <c r="BN38" i="2"/>
  <c r="BM38" i="2"/>
  <c r="BL38" i="2"/>
  <c r="BT37" i="2"/>
  <c r="BR37" i="2"/>
  <c r="BP37" i="2"/>
  <c r="BN37" i="2"/>
  <c r="BL37" i="2"/>
  <c r="BJ36" i="2"/>
  <c r="BH36" i="2"/>
  <c r="AW36" i="2"/>
  <c r="AU36" i="2"/>
  <c r="BJ35" i="2"/>
  <c r="BH35" i="2"/>
  <c r="AW35" i="2"/>
  <c r="AU35" i="2"/>
  <c r="BT35" i="2"/>
  <c r="BR35" i="2"/>
  <c r="BA35" i="2"/>
  <c r="BN35" i="2"/>
  <c r="BL35" i="2"/>
  <c r="BJ34" i="2"/>
  <c r="BH34" i="2"/>
  <c r="AW34" i="2"/>
  <c r="AU34" i="2"/>
  <c r="BO34" i="2"/>
  <c r="CE33" i="2"/>
  <c r="CE32" i="2"/>
  <c r="BJ31" i="2"/>
  <c r="BH31" i="2"/>
  <c r="AW31" i="2"/>
  <c r="AU31" i="2"/>
  <c r="BT31" i="2"/>
  <c r="BS31" i="2"/>
  <c r="BP31" i="2"/>
  <c r="BO31" i="2"/>
  <c r="BL31" i="2"/>
  <c r="BJ30" i="2"/>
  <c r="BH30" i="2"/>
  <c r="AW30" i="2"/>
  <c r="AU30" i="2"/>
  <c r="BR30" i="2"/>
  <c r="BA30" i="2"/>
  <c r="BN30" i="2"/>
  <c r="BJ29" i="2"/>
  <c r="BH29" i="2"/>
  <c r="AW29" i="2"/>
  <c r="AU29" i="2"/>
  <c r="CE28" i="2"/>
  <c r="BU28" i="2"/>
  <c r="BT28" i="2"/>
  <c r="BS28" i="2"/>
  <c r="BR28" i="2"/>
  <c r="BQ28" i="2"/>
  <c r="BP28" i="2"/>
  <c r="BO28" i="2"/>
  <c r="BN28" i="2"/>
  <c r="BM28" i="2"/>
  <c r="BL28" i="2"/>
  <c r="BT27" i="2"/>
  <c r="BP27" i="2"/>
  <c r="BN27" i="2"/>
  <c r="BL27" i="2"/>
  <c r="BJ26" i="2"/>
  <c r="BH26" i="2"/>
  <c r="AW26" i="2"/>
  <c r="AU26" i="2"/>
  <c r="BS26" i="2"/>
  <c r="BO26" i="2"/>
  <c r="BJ25" i="2"/>
  <c r="BH25" i="2"/>
  <c r="AW25" i="2"/>
  <c r="AU25" i="2"/>
  <c r="BT25" i="2"/>
  <c r="BR25" i="2"/>
  <c r="BA25" i="2"/>
  <c r="BN25" i="2"/>
  <c r="BL25" i="2"/>
  <c r="BJ24" i="2"/>
  <c r="BH24" i="2"/>
  <c r="AW24" i="2"/>
  <c r="AU24" i="2"/>
  <c r="BT24" i="2"/>
  <c r="BA24" i="2"/>
  <c r="BO24" i="2"/>
  <c r="BL24" i="2"/>
  <c r="CE23" i="2"/>
  <c r="CE22" i="2"/>
  <c r="A22" i="2"/>
  <c r="A32" i="2" s="1"/>
  <c r="A42" i="2" s="1"/>
  <c r="A52" i="2" s="1"/>
  <c r="A62" i="2" s="1"/>
  <c r="A72" i="2" s="1"/>
  <c r="A82" i="2" s="1"/>
  <c r="A92" i="2" s="1"/>
  <c r="A102" i="2" s="1"/>
  <c r="A112" i="2" s="1"/>
  <c r="A122" i="2" s="1"/>
  <c r="A132" i="2" s="1"/>
  <c r="A142" i="2" s="1"/>
  <c r="A152" i="2" s="1"/>
  <c r="A162" i="2" s="1"/>
  <c r="A172" i="2" s="1"/>
  <c r="A182" i="2" s="1"/>
  <c r="A192" i="2" s="1"/>
  <c r="A202" i="2" s="1"/>
  <c r="A212" i="2" s="1"/>
  <c r="A222" i="2" s="1"/>
  <c r="A232" i="2" s="1"/>
  <c r="A242" i="2" s="1"/>
  <c r="A252" i="2" s="1"/>
  <c r="A262" i="2" s="1"/>
  <c r="A272" i="2" s="1"/>
  <c r="A282" i="2" s="1"/>
  <c r="A292" i="2" s="1"/>
  <c r="A302" i="2" s="1"/>
  <c r="A312" i="2" s="1"/>
  <c r="A322" i="2" s="1"/>
  <c r="A332" i="2" s="1"/>
  <c r="A342" i="2" s="1"/>
  <c r="A352" i="2" s="1"/>
  <c r="A362" i="2" s="1"/>
  <c r="A372" i="2" s="1"/>
  <c r="A382" i="2" s="1"/>
  <c r="A392" i="2" s="1"/>
  <c r="A402" i="2" s="1"/>
  <c r="A412" i="2" s="1"/>
  <c r="A422" i="2" s="1"/>
  <c r="A432" i="2" s="1"/>
  <c r="A442" i="2" s="1"/>
  <c r="A452" i="2" s="1"/>
  <c r="A462" i="2" s="1"/>
  <c r="A472" i="2" s="1"/>
  <c r="A482" i="2" s="1"/>
  <c r="A492" i="2" s="1"/>
  <c r="A502" i="2" s="1"/>
  <c r="A512" i="2" s="1"/>
  <c r="A522" i="2" s="1"/>
  <c r="A532" i="2" s="1"/>
  <c r="A542" i="2" s="1"/>
  <c r="A552" i="2" s="1"/>
  <c r="A562" i="2" s="1"/>
  <c r="BJ21" i="2"/>
  <c r="BH21" i="2"/>
  <c r="AW21" i="2"/>
  <c r="AU21" i="2"/>
  <c r="A21" i="2"/>
  <c r="BJ20" i="2"/>
  <c r="BH20" i="2"/>
  <c r="AW20" i="2"/>
  <c r="AU20" i="2"/>
  <c r="BR20" i="2"/>
  <c r="BA20" i="2"/>
  <c r="BN20" i="2"/>
  <c r="A20" i="2"/>
  <c r="BJ19" i="2"/>
  <c r="BH19" i="2"/>
  <c r="AW19" i="2"/>
  <c r="AU19" i="2"/>
  <c r="A19" i="2"/>
  <c r="A29" i="2" s="1"/>
  <c r="CE18" i="2"/>
  <c r="BU18" i="2"/>
  <c r="BT18" i="2"/>
  <c r="BS18" i="2"/>
  <c r="BR18" i="2"/>
  <c r="BQ18" i="2"/>
  <c r="BP18" i="2"/>
  <c r="BO18" i="2"/>
  <c r="BN18" i="2"/>
  <c r="BM18" i="2"/>
  <c r="BL18" i="2"/>
  <c r="A18" i="2"/>
  <c r="BT17" i="2"/>
  <c r="BR17" i="2"/>
  <c r="BP17" i="2"/>
  <c r="BN17" i="2"/>
  <c r="BL17" i="2"/>
  <c r="A17" i="2"/>
  <c r="A27" i="2" s="1"/>
  <c r="BJ16" i="2"/>
  <c r="BH16" i="2"/>
  <c r="AW16" i="2"/>
  <c r="AU16" i="2"/>
  <c r="BT16" i="2"/>
  <c r="BS16" i="2"/>
  <c r="BP16" i="2"/>
  <c r="BO16" i="2"/>
  <c r="BL16" i="2"/>
  <c r="A16" i="2"/>
  <c r="BJ15" i="2"/>
  <c r="BH15" i="2"/>
  <c r="AW15" i="2"/>
  <c r="AU15" i="2"/>
  <c r="A15" i="2"/>
  <c r="BJ14" i="2"/>
  <c r="BH14" i="2"/>
  <c r="AW14" i="2"/>
  <c r="AU14" i="2"/>
  <c r="BT14" i="2"/>
  <c r="BR14" i="2"/>
  <c r="BA14" i="2"/>
  <c r="BN14" i="2"/>
  <c r="BL14" i="2"/>
  <c r="A14" i="2"/>
  <c r="CE13" i="2"/>
  <c r="BI13" i="2"/>
  <c r="A13" i="2"/>
  <c r="AT13" i="2" s="1"/>
  <c r="CE12" i="2"/>
  <c r="BJ11" i="2"/>
  <c r="BH11" i="2"/>
  <c r="AW11" i="2"/>
  <c r="AU11" i="2"/>
  <c r="BR11" i="2"/>
  <c r="BA11" i="2"/>
  <c r="BN11" i="2"/>
  <c r="BK11" i="2"/>
  <c r="BI11" i="2"/>
  <c r="BJ10" i="2"/>
  <c r="BH10" i="2"/>
  <c r="AW10" i="2"/>
  <c r="AU10" i="2"/>
  <c r="BT10" i="2"/>
  <c r="BR10" i="2"/>
  <c r="BP10" i="2"/>
  <c r="BN10" i="2"/>
  <c r="BL10" i="2"/>
  <c r="BK10" i="2"/>
  <c r="BI10" i="2"/>
  <c r="BJ9" i="2"/>
  <c r="BH9" i="2"/>
  <c r="AW9" i="2"/>
  <c r="AU9" i="2"/>
  <c r="BR9" i="2"/>
  <c r="BA9" i="2"/>
  <c r="BN9" i="2"/>
  <c r="BK9" i="2"/>
  <c r="BI9" i="2"/>
  <c r="CE8" i="2"/>
  <c r="BU8" i="2"/>
  <c r="BT8" i="2"/>
  <c r="BS8" i="2"/>
  <c r="BR8" i="2"/>
  <c r="BQ8" i="2"/>
  <c r="BP8" i="2"/>
  <c r="BO8" i="2"/>
  <c r="BN8" i="2"/>
  <c r="BM8" i="2"/>
  <c r="BL8" i="2"/>
  <c r="BK8" i="2"/>
  <c r="BI8" i="2"/>
  <c r="AV7" i="2"/>
  <c r="BT7" i="2"/>
  <c r="BS7" i="2"/>
  <c r="BP7" i="2"/>
  <c r="BO7" i="2"/>
  <c r="BL7" i="2"/>
  <c r="BK7" i="2"/>
  <c r="BI7" i="2"/>
  <c r="BJ6" i="2"/>
  <c r="BH6" i="2"/>
  <c r="AW6" i="2"/>
  <c r="AU6" i="2"/>
  <c r="BK6" i="2"/>
  <c r="BI6" i="2"/>
  <c r="BJ5" i="2"/>
  <c r="BH5" i="2"/>
  <c r="AW5" i="2"/>
  <c r="AU5" i="2"/>
  <c r="AT5" i="2"/>
  <c r="BT5" i="2"/>
  <c r="BP5" i="2"/>
  <c r="AY5" i="2"/>
  <c r="BK5" i="2"/>
  <c r="BI5" i="2"/>
  <c r="BJ4" i="2"/>
  <c r="BH4" i="2"/>
  <c r="BA4" i="2"/>
  <c r="AW4" i="2"/>
  <c r="AU4" i="2"/>
  <c r="AT4" i="2"/>
  <c r="BO4" i="2"/>
  <c r="BK4" i="2"/>
  <c r="CB4" i="2" s="1"/>
  <c r="BI3" i="2"/>
  <c r="AT3" i="2"/>
  <c r="BK3" i="2"/>
  <c r="AV3" i="2"/>
  <c r="CC4" i="2" l="1"/>
  <c r="AT14" i="2"/>
  <c r="D40" i="7"/>
  <c r="D41" i="7"/>
  <c r="D44" i="7"/>
  <c r="D47" i="7"/>
  <c r="BP4" i="2"/>
  <c r="AZ6" i="2"/>
  <c r="AX7" i="2"/>
  <c r="AV8" i="2"/>
  <c r="BO11" i="2"/>
  <c r="BL15" i="2"/>
  <c r="BA15" i="2"/>
  <c r="BT15" i="2"/>
  <c r="AT15" i="2"/>
  <c r="BM17" i="2"/>
  <c r="BQ17" i="2"/>
  <c r="BU17" i="2"/>
  <c r="BI19" i="2"/>
  <c r="AZ19" i="2"/>
  <c r="BL21" i="2"/>
  <c r="BP21" i="2"/>
  <c r="BT21" i="2"/>
  <c r="BO25" i="2"/>
  <c r="AZ26" i="2"/>
  <c r="BM27" i="2"/>
  <c r="AZ31" i="2"/>
  <c r="AZ41" i="2"/>
  <c r="BZ69" i="2"/>
  <c r="CA69" i="2" s="1"/>
  <c r="CB69" i="2"/>
  <c r="CC69" i="2" s="1"/>
  <c r="AZ10" i="2"/>
  <c r="BB15" i="2"/>
  <c r="BS15" i="2"/>
  <c r="AZ16" i="2"/>
  <c r="BN4" i="2"/>
  <c r="BR4" i="2"/>
  <c r="BO5" i="2"/>
  <c r="BS5" i="2"/>
  <c r="BM6" i="2"/>
  <c r="BQ6" i="2"/>
  <c r="BU6" i="2"/>
  <c r="BA6" i="2"/>
  <c r="BO9" i="2"/>
  <c r="BM10" i="2"/>
  <c r="BQ10" i="2"/>
  <c r="BU10" i="2"/>
  <c r="BB14" i="2"/>
  <c r="BS14" i="2"/>
  <c r="BN15" i="2"/>
  <c r="BR15" i="2"/>
  <c r="BO15" i="2"/>
  <c r="BB17" i="2"/>
  <c r="BM19" i="2"/>
  <c r="BQ19" i="2"/>
  <c r="BU19" i="2"/>
  <c r="BA19" i="2"/>
  <c r="BK20" i="2"/>
  <c r="BO20" i="2"/>
  <c r="BO21" i="2"/>
  <c r="BS21" i="2"/>
  <c r="AZ21" i="2"/>
  <c r="BN24" i="2"/>
  <c r="BR24" i="2"/>
  <c r="BB24" i="2"/>
  <c r="BS24" i="2"/>
  <c r="BL26" i="2"/>
  <c r="BP26" i="2"/>
  <c r="BT26" i="2"/>
  <c r="BR27" i="2"/>
  <c r="BB27" i="2"/>
  <c r="BB7" i="2"/>
  <c r="AX8" i="2"/>
  <c r="AV10" i="2"/>
  <c r="BO14" i="2"/>
  <c r="BK19" i="2"/>
  <c r="BB25" i="2"/>
  <c r="BS25" i="2"/>
  <c r="BQ27" i="2"/>
  <c r="BU27" i="2"/>
  <c r="AZ29" i="2"/>
  <c r="BO30" i="2"/>
  <c r="BL34" i="2"/>
  <c r="BA34" i="2"/>
  <c r="BT34" i="2"/>
  <c r="BO35" i="2"/>
  <c r="BO36" i="2"/>
  <c r="BS36" i="2"/>
  <c r="AZ36" i="2"/>
  <c r="BM37" i="2"/>
  <c r="BQ37" i="2"/>
  <c r="BU37" i="2"/>
  <c r="AZ39" i="2"/>
  <c r="BO40" i="2"/>
  <c r="BL44" i="2"/>
  <c r="BA44" i="2"/>
  <c r="BT44" i="2"/>
  <c r="BO45" i="2"/>
  <c r="BO46" i="2"/>
  <c r="BS46" i="2"/>
  <c r="AZ46" i="2"/>
  <c r="BM47" i="2"/>
  <c r="BQ47" i="2"/>
  <c r="BU47" i="2"/>
  <c r="AZ49" i="2"/>
  <c r="BO50" i="2"/>
  <c r="BL54" i="2"/>
  <c r="BA54" i="2"/>
  <c r="BT54" i="2"/>
  <c r="BO55" i="2"/>
  <c r="BO56" i="2"/>
  <c r="BS56" i="2"/>
  <c r="AZ56" i="2"/>
  <c r="BM57" i="2"/>
  <c r="BQ57" i="2"/>
  <c r="BU57" i="2"/>
  <c r="AZ59" i="2"/>
  <c r="BO60" i="2"/>
  <c r="BO61" i="2"/>
  <c r="BS61" i="2"/>
  <c r="BL64" i="2"/>
  <c r="BA64" i="2"/>
  <c r="BT64" i="2"/>
  <c r="BL66" i="2"/>
  <c r="CB66" i="2" s="1"/>
  <c r="CC66" i="2" s="1"/>
  <c r="BP66" i="2"/>
  <c r="BT66" i="2"/>
  <c r="BU66" i="2"/>
  <c r="BS67" i="2"/>
  <c r="AZ69" i="2"/>
  <c r="BN71" i="2"/>
  <c r="BL75" i="2"/>
  <c r="BO76" i="2"/>
  <c r="BS76" i="2"/>
  <c r="BN77" i="2"/>
  <c r="BN79" i="2"/>
  <c r="BO79" i="2"/>
  <c r="AZ80" i="2"/>
  <c r="BQ81" i="2"/>
  <c r="BO85" i="2"/>
  <c r="BS85" i="2"/>
  <c r="BO86" i="2"/>
  <c r="BS86" i="2"/>
  <c r="BM89" i="2"/>
  <c r="BQ89" i="2"/>
  <c r="BU89" i="2"/>
  <c r="BN91" i="2"/>
  <c r="BR91" i="2"/>
  <c r="AZ91" i="2"/>
  <c r="BA94" i="2"/>
  <c r="BL94" i="2"/>
  <c r="BN95" i="2"/>
  <c r="BR95" i="2"/>
  <c r="BL96" i="2"/>
  <c r="CB96" i="2" s="1"/>
  <c r="CC96" i="2" s="1"/>
  <c r="BP96" i="2"/>
  <c r="BT96" i="2"/>
  <c r="BL97" i="2"/>
  <c r="BP97" i="2"/>
  <c r="BT97" i="2"/>
  <c r="AY97" i="2"/>
  <c r="BN100" i="2"/>
  <c r="BR100" i="2"/>
  <c r="BO101" i="2"/>
  <c r="BS101" i="2"/>
  <c r="BC107" i="2"/>
  <c r="BB109" i="2"/>
  <c r="BN114" i="2"/>
  <c r="BR114" i="2"/>
  <c r="BA115" i="2"/>
  <c r="BN116" i="2"/>
  <c r="BR116" i="2"/>
  <c r="BT120" i="2"/>
  <c r="BA121" i="2"/>
  <c r="BQ121" i="2"/>
  <c r="BO125" i="2"/>
  <c r="BS125" i="2"/>
  <c r="BO126" i="2"/>
  <c r="BS126" i="2"/>
  <c r="BM129" i="2"/>
  <c r="BQ129" i="2"/>
  <c r="BU129" i="2"/>
  <c r="BN131" i="2"/>
  <c r="BR131" i="2"/>
  <c r="AZ131" i="2"/>
  <c r="BP134" i="2"/>
  <c r="BC134" i="2"/>
  <c r="BL134" i="2"/>
  <c r="BN135" i="2"/>
  <c r="BR135" i="2"/>
  <c r="AY137" i="2"/>
  <c r="BB139" i="2"/>
  <c r="BN144" i="2"/>
  <c r="BR144" i="2"/>
  <c r="BL145" i="2"/>
  <c r="BM149" i="2"/>
  <c r="BQ149" i="2"/>
  <c r="BU149" i="2"/>
  <c r="AZ151" i="2"/>
  <c r="BA154" i="2"/>
  <c r="BL154" i="2"/>
  <c r="BN155" i="2"/>
  <c r="BR155" i="2"/>
  <c r="AY157" i="2"/>
  <c r="BB159" i="2"/>
  <c r="BT160" i="2"/>
  <c r="BO161" i="2"/>
  <c r="BS161" i="2"/>
  <c r="BM169" i="2"/>
  <c r="BQ169" i="2"/>
  <c r="BU169" i="2"/>
  <c r="BQ171" i="2"/>
  <c r="BM176" i="2"/>
  <c r="BU176" i="2"/>
  <c r="BQ181" i="2"/>
  <c r="AZ181" i="2"/>
  <c r="BN184" i="2"/>
  <c r="BQ186" i="2"/>
  <c r="BQ191" i="2"/>
  <c r="BA195" i="2"/>
  <c r="BO196" i="2"/>
  <c r="BQ201" i="2"/>
  <c r="BM209" i="2"/>
  <c r="BQ209" i="2"/>
  <c r="BU209" i="2"/>
  <c r="BU235" i="2"/>
  <c r="AZ51" i="2"/>
  <c r="AZ61" i="2"/>
  <c r="AZ66" i="2"/>
  <c r="BN66" i="2"/>
  <c r="BT69" i="2"/>
  <c r="AZ70" i="2"/>
  <c r="BQ91" i="2"/>
  <c r="AZ101" i="2"/>
  <c r="BL104" i="2"/>
  <c r="AY107" i="2"/>
  <c r="BC117" i="2"/>
  <c r="BQ131" i="2"/>
  <c r="BQ151" i="2"/>
  <c r="AZ161" i="2"/>
  <c r="BC165" i="2"/>
  <c r="BC167" i="2"/>
  <c r="BU236" i="2"/>
  <c r="BM29" i="2"/>
  <c r="BQ29" i="2"/>
  <c r="BU29" i="2"/>
  <c r="BA29" i="2"/>
  <c r="BN34" i="2"/>
  <c r="BR34" i="2"/>
  <c r="BB34" i="2"/>
  <c r="BS34" i="2"/>
  <c r="BL36" i="2"/>
  <c r="BP36" i="2"/>
  <c r="BT36" i="2"/>
  <c r="BB37" i="2"/>
  <c r="BM39" i="2"/>
  <c r="BQ39" i="2"/>
  <c r="BU39" i="2"/>
  <c r="BA39" i="2"/>
  <c r="BN44" i="2"/>
  <c r="BR44" i="2"/>
  <c r="BB44" i="2"/>
  <c r="BS44" i="2"/>
  <c r="BL46" i="2"/>
  <c r="BP46" i="2"/>
  <c r="BT46" i="2"/>
  <c r="BB47" i="2"/>
  <c r="BM49" i="2"/>
  <c r="BQ49" i="2"/>
  <c r="BU49" i="2"/>
  <c r="BA49" i="2"/>
  <c r="BN54" i="2"/>
  <c r="BR54" i="2"/>
  <c r="BB54" i="2"/>
  <c r="BS54" i="2"/>
  <c r="BL56" i="2"/>
  <c r="BP56" i="2"/>
  <c r="BT56" i="2"/>
  <c r="BB57" i="2"/>
  <c r="BM59" i="2"/>
  <c r="BQ59" i="2"/>
  <c r="BU59" i="2"/>
  <c r="BA59" i="2"/>
  <c r="AZ64" i="2"/>
  <c r="BB64" i="2"/>
  <c r="BM66" i="2"/>
  <c r="BO67" i="2"/>
  <c r="BL76" i="2"/>
  <c r="BP76" i="2"/>
  <c r="BT76" i="2"/>
  <c r="BL77" i="2"/>
  <c r="BP77" i="2"/>
  <c r="BT77" i="2"/>
  <c r="BC77" i="2"/>
  <c r="BM79" i="2"/>
  <c r="BQ79" i="2"/>
  <c r="BU79" i="2"/>
  <c r="BT80" i="2"/>
  <c r="BO84" i="2"/>
  <c r="BS84" i="2"/>
  <c r="AZ86" i="2"/>
  <c r="BC87" i="2"/>
  <c r="BL91" i="2"/>
  <c r="CB91" i="2" s="1"/>
  <c r="CC91" i="2" s="1"/>
  <c r="BP91" i="2"/>
  <c r="BT91" i="2"/>
  <c r="BN96" i="2"/>
  <c r="BR96" i="2"/>
  <c r="BA99" i="2"/>
  <c r="BT100" i="2"/>
  <c r="BO105" i="2"/>
  <c r="BS105" i="2"/>
  <c r="BN111" i="2"/>
  <c r="BR111" i="2"/>
  <c r="AZ111" i="2"/>
  <c r="BL114" i="2"/>
  <c r="BL116" i="2"/>
  <c r="BP116" i="2"/>
  <c r="BT116" i="2"/>
  <c r="BL117" i="2"/>
  <c r="BP117" i="2"/>
  <c r="BT117" i="2"/>
  <c r="AY117" i="2"/>
  <c r="BN120" i="2"/>
  <c r="BR120" i="2"/>
  <c r="BO124" i="2"/>
  <c r="BS124" i="2"/>
  <c r="AZ126" i="2"/>
  <c r="BL131" i="2"/>
  <c r="CB131" i="2" s="1"/>
  <c r="CC131" i="2" s="1"/>
  <c r="BP131" i="2"/>
  <c r="BT131" i="2"/>
  <c r="BN136" i="2"/>
  <c r="BR136" i="2"/>
  <c r="BN141" i="2"/>
  <c r="BR141" i="2"/>
  <c r="AZ141" i="2"/>
  <c r="BL147" i="2"/>
  <c r="BP147" i="2"/>
  <c r="BT147" i="2"/>
  <c r="AY147" i="2"/>
  <c r="BL151" i="2"/>
  <c r="CB151" i="2" s="1"/>
  <c r="CC151" i="2" s="1"/>
  <c r="BP151" i="2"/>
  <c r="BT151" i="2"/>
  <c r="BN156" i="2"/>
  <c r="BR156" i="2"/>
  <c r="BU165" i="2"/>
  <c r="BL167" i="2"/>
  <c r="BP167" i="2"/>
  <c r="BT167" i="2"/>
  <c r="AY167" i="2"/>
  <c r="BL170" i="2"/>
  <c r="BN171" i="2"/>
  <c r="BR171" i="2"/>
  <c r="BB176" i="2"/>
  <c r="BS176" i="2"/>
  <c r="AZ180" i="2"/>
  <c r="AZ185" i="2"/>
  <c r="BS185" i="2"/>
  <c r="BL187" i="2"/>
  <c r="BP187" i="2"/>
  <c r="BT187" i="2"/>
  <c r="AZ190" i="2"/>
  <c r="AZ194" i="2"/>
  <c r="BS194" i="2"/>
  <c r="AZ200" i="2"/>
  <c r="AZ204" i="2"/>
  <c r="BS204" i="2"/>
  <c r="BM205" i="2"/>
  <c r="BQ205" i="2"/>
  <c r="BU205" i="2"/>
  <c r="BN206" i="2"/>
  <c r="BR206" i="2"/>
  <c r="BL207" i="2"/>
  <c r="BP207" i="2"/>
  <c r="BT207" i="2"/>
  <c r="BM210" i="2"/>
  <c r="BQ210" i="2"/>
  <c r="BU210" i="2"/>
  <c r="BN211" i="2"/>
  <c r="BB35" i="2"/>
  <c r="BS35" i="2"/>
  <c r="BB45" i="2"/>
  <c r="BS45" i="2"/>
  <c r="BO54" i="2"/>
  <c r="BB55" i="2"/>
  <c r="BS55" i="2"/>
  <c r="BA60" i="2"/>
  <c r="BL61" i="2"/>
  <c r="BP61" i="2"/>
  <c r="BT61" i="2"/>
  <c r="BO64" i="2"/>
  <c r="BL67" i="2"/>
  <c r="BP67" i="2"/>
  <c r="BT67" i="2"/>
  <c r="BA70" i="2"/>
  <c r="BN75" i="2"/>
  <c r="BR75" i="2"/>
  <c r="AY77" i="2"/>
  <c r="BB79" i="2"/>
  <c r="BN81" i="2"/>
  <c r="BR81" i="2"/>
  <c r="AZ81" i="2"/>
  <c r="BU81" i="2"/>
  <c r="BL86" i="2"/>
  <c r="BP86" i="2"/>
  <c r="BT86" i="2"/>
  <c r="BL87" i="2"/>
  <c r="BP87" i="2"/>
  <c r="BT87" i="2"/>
  <c r="AY87" i="2"/>
  <c r="BN90" i="2"/>
  <c r="BR90" i="2"/>
  <c r="BO94" i="2"/>
  <c r="BS94" i="2"/>
  <c r="AZ96" i="2"/>
  <c r="BC97" i="2"/>
  <c r="BL101" i="2"/>
  <c r="CB101" i="2" s="1"/>
  <c r="CC101" i="2" s="1"/>
  <c r="BP101" i="2"/>
  <c r="BT101" i="2"/>
  <c r="BN104" i="2"/>
  <c r="BR104" i="2"/>
  <c r="BA105" i="2"/>
  <c r="BN106" i="2"/>
  <c r="BR106" i="2"/>
  <c r="BA109" i="2"/>
  <c r="BT110" i="2"/>
  <c r="BQ111" i="2"/>
  <c r="BO115" i="2"/>
  <c r="BS115" i="2"/>
  <c r="BM119" i="2"/>
  <c r="BQ119" i="2"/>
  <c r="BU119" i="2"/>
  <c r="BN121" i="2"/>
  <c r="BR121" i="2"/>
  <c r="AZ121" i="2"/>
  <c r="BU121" i="2"/>
  <c r="BL126" i="2"/>
  <c r="CB126" i="2" s="1"/>
  <c r="CC126" i="2" s="1"/>
  <c r="BP126" i="2"/>
  <c r="BT126" i="2"/>
  <c r="BL127" i="2"/>
  <c r="BP127" i="2"/>
  <c r="BT127" i="2"/>
  <c r="AY127" i="2"/>
  <c r="BN130" i="2"/>
  <c r="BR130" i="2"/>
  <c r="BO134" i="2"/>
  <c r="BS134" i="2"/>
  <c r="AZ136" i="2"/>
  <c r="BC137" i="2"/>
  <c r="BA139" i="2"/>
  <c r="BT140" i="2"/>
  <c r="BQ141" i="2"/>
  <c r="BO145" i="2"/>
  <c r="BS145" i="2"/>
  <c r="BO146" i="2"/>
  <c r="BS146" i="2"/>
  <c r="BN150" i="2"/>
  <c r="BR150" i="2"/>
  <c r="BO151" i="2"/>
  <c r="BS151" i="2"/>
  <c r="BO154" i="2"/>
  <c r="BS154" i="2"/>
  <c r="AZ156" i="2"/>
  <c r="BC157" i="2"/>
  <c r="BA159" i="2"/>
  <c r="BL161" i="2"/>
  <c r="CB161" i="2" s="1"/>
  <c r="CC161" i="2" s="1"/>
  <c r="BP161" i="2"/>
  <c r="BT161" i="2"/>
  <c r="BN164" i="2"/>
  <c r="BR164" i="2"/>
  <c r="BN165" i="2"/>
  <c r="BR165" i="2"/>
  <c r="BO166" i="2"/>
  <c r="BS166" i="2"/>
  <c r="BN169" i="2"/>
  <c r="BR169" i="2"/>
  <c r="AZ171" i="2"/>
  <c r="BN176" i="2"/>
  <c r="BR176" i="2"/>
  <c r="BO176" i="2"/>
  <c r="BN181" i="2"/>
  <c r="BR181" i="2"/>
  <c r="BM184" i="2"/>
  <c r="BQ184" i="2"/>
  <c r="BU184" i="2"/>
  <c r="BA185" i="2"/>
  <c r="BN186" i="2"/>
  <c r="BR186" i="2"/>
  <c r="BC187" i="2"/>
  <c r="BL189" i="2"/>
  <c r="BP189" i="2"/>
  <c r="BT189" i="2"/>
  <c r="BN191" i="2"/>
  <c r="BR191" i="2"/>
  <c r="BA194" i="2"/>
  <c r="AZ195" i="2"/>
  <c r="BS195" i="2"/>
  <c r="BA196" i="2"/>
  <c r="BO197" i="2"/>
  <c r="BS197" i="2"/>
  <c r="BL199" i="2"/>
  <c r="BP199" i="2"/>
  <c r="BT199" i="2"/>
  <c r="BN201" i="2"/>
  <c r="BR201" i="2"/>
  <c r="BA204" i="2"/>
  <c r="BN205" i="2"/>
  <c r="BQ206" i="2"/>
  <c r="BN209" i="2"/>
  <c r="BR209" i="2"/>
  <c r="BQ211" i="2"/>
  <c r="BM214" i="2"/>
  <c r="BQ214" i="2"/>
  <c r="BU214" i="2"/>
  <c r="AZ215" i="2"/>
  <c r="BS215" i="2"/>
  <c r="BA216" i="2"/>
  <c r="BO217" i="2"/>
  <c r="BS217" i="2"/>
  <c r="BM219" i="2"/>
  <c r="BQ219" i="2"/>
  <c r="BU219" i="2"/>
  <c r="AZ220" i="2"/>
  <c r="BO221" i="2"/>
  <c r="AZ224" i="2"/>
  <c r="BS224" i="2"/>
  <c r="BM225" i="2"/>
  <c r="BQ225" i="2"/>
  <c r="BU225" i="2"/>
  <c r="BN226" i="2"/>
  <c r="BR226" i="2"/>
  <c r="BL227" i="2"/>
  <c r="BP227" i="2"/>
  <c r="BT227" i="2"/>
  <c r="BO231" i="2"/>
  <c r="BN234" i="2"/>
  <c r="BA235" i="2"/>
  <c r="BT235" i="2"/>
  <c r="BN236" i="2"/>
  <c r="BR236" i="2"/>
  <c r="BN239" i="2"/>
  <c r="BR239" i="2"/>
  <c r="BO241" i="2"/>
  <c r="BL244" i="2"/>
  <c r="BP244" i="2"/>
  <c r="BT244" i="2"/>
  <c r="BM245" i="2"/>
  <c r="BQ245" i="2"/>
  <c r="BU245" i="2"/>
  <c r="BO246" i="2"/>
  <c r="BM249" i="2"/>
  <c r="BQ249" i="2"/>
  <c r="BU249" i="2"/>
  <c r="AZ249" i="2"/>
  <c r="BA251" i="2"/>
  <c r="AZ254" i="2"/>
  <c r="BS254" i="2"/>
  <c r="BL255" i="2"/>
  <c r="BP255" i="2"/>
  <c r="BT255" i="2"/>
  <c r="BA256" i="2"/>
  <c r="BL257" i="2"/>
  <c r="BP257" i="2"/>
  <c r="BT257" i="2"/>
  <c r="BN259" i="2"/>
  <c r="BR259" i="2"/>
  <c r="AZ260" i="2"/>
  <c r="BM261" i="2"/>
  <c r="BQ261" i="2"/>
  <c r="BU261" i="2"/>
  <c r="BN264" i="2"/>
  <c r="AZ265" i="2"/>
  <c r="BS265" i="2"/>
  <c r="BM266" i="2"/>
  <c r="BQ266" i="2"/>
  <c r="BU266" i="2"/>
  <c r="BN271" i="2"/>
  <c r="BR271" i="2"/>
  <c r="BM274" i="2"/>
  <c r="BQ274" i="2"/>
  <c r="BU274" i="2"/>
  <c r="BN275" i="2"/>
  <c r="BN276" i="2"/>
  <c r="BR276" i="2"/>
  <c r="BO277" i="2"/>
  <c r="BS277" i="2"/>
  <c r="BQ279" i="2"/>
  <c r="BU279" i="2"/>
  <c r="BM280" i="2"/>
  <c r="BQ280" i="2"/>
  <c r="BU280" i="2"/>
  <c r="BA284" i="2"/>
  <c r="BN286" i="2"/>
  <c r="BR286" i="2"/>
  <c r="BO289" i="2"/>
  <c r="BS289" i="2"/>
  <c r="BO291" i="2"/>
  <c r="BS291" i="2"/>
  <c r="BN294" i="2"/>
  <c r="BN295" i="2"/>
  <c r="BR295" i="2"/>
  <c r="BL296" i="2"/>
  <c r="BP296" i="2"/>
  <c r="BT296" i="2"/>
  <c r="AY297" i="2"/>
  <c r="BP297" i="2"/>
  <c r="BC297" i="2"/>
  <c r="AZ299" i="2"/>
  <c r="AZ301" i="2"/>
  <c r="BL304" i="2"/>
  <c r="BP304" i="2"/>
  <c r="BT304" i="2"/>
  <c r="AZ305" i="2"/>
  <c r="BO306" i="2"/>
  <c r="BB307" i="2"/>
  <c r="AZ310" i="2"/>
  <c r="AZ314" i="2"/>
  <c r="BS314" i="2"/>
  <c r="BB315" i="2"/>
  <c r="BS315" i="2"/>
  <c r="BO317" i="2"/>
  <c r="BL320" i="2"/>
  <c r="BP320" i="2"/>
  <c r="BT320" i="2"/>
  <c r="BM324" i="2"/>
  <c r="BU324" i="2"/>
  <c r="BQ325" i="2"/>
  <c r="BN326" i="2"/>
  <c r="BR326" i="2"/>
  <c r="BN327" i="2"/>
  <c r="BR327" i="2"/>
  <c r="BL329" i="2"/>
  <c r="BP329" i="2"/>
  <c r="BT329" i="2"/>
  <c r="BL331" i="2"/>
  <c r="BP331" i="2"/>
  <c r="BT331" i="2"/>
  <c r="BL334" i="2"/>
  <c r="BP334" i="2"/>
  <c r="BT334" i="2"/>
  <c r="BL335" i="2"/>
  <c r="BA335" i="2"/>
  <c r="BT335" i="2"/>
  <c r="BN336" i="2"/>
  <c r="BR336" i="2"/>
  <c r="BN337" i="2"/>
  <c r="BR337" i="2"/>
  <c r="BM339" i="2"/>
  <c r="BQ339" i="2"/>
  <c r="BU339" i="2"/>
  <c r="BL341" i="2"/>
  <c r="BP341" i="2"/>
  <c r="BM285" i="2"/>
  <c r="BB287" i="2"/>
  <c r="BQ305" i="2"/>
  <c r="BM325" i="2"/>
  <c r="AZ214" i="2"/>
  <c r="BS214" i="2"/>
  <c r="BM215" i="2"/>
  <c r="BQ215" i="2"/>
  <c r="BU215" i="2"/>
  <c r="BN216" i="2"/>
  <c r="BR216" i="2"/>
  <c r="BL217" i="2"/>
  <c r="BP217" i="2"/>
  <c r="BT217" i="2"/>
  <c r="BM220" i="2"/>
  <c r="BQ220" i="2"/>
  <c r="BU220" i="2"/>
  <c r="BQ221" i="2"/>
  <c r="BM224" i="2"/>
  <c r="BQ224" i="2"/>
  <c r="BU224" i="2"/>
  <c r="AZ225" i="2"/>
  <c r="BS225" i="2"/>
  <c r="BA226" i="2"/>
  <c r="BO227" i="2"/>
  <c r="BS227" i="2"/>
  <c r="BM229" i="2"/>
  <c r="BQ229" i="2"/>
  <c r="BU229" i="2"/>
  <c r="BQ231" i="2"/>
  <c r="BA234" i="2"/>
  <c r="BN235" i="2"/>
  <c r="BA236" i="2"/>
  <c r="BL239" i="2"/>
  <c r="BP239" i="2"/>
  <c r="BT239" i="2"/>
  <c r="BM241" i="2"/>
  <c r="BQ241" i="2"/>
  <c r="BU241" i="2"/>
  <c r="BN244" i="2"/>
  <c r="AZ245" i="2"/>
  <c r="BS245" i="2"/>
  <c r="BA245" i="2"/>
  <c r="BM246" i="2"/>
  <c r="BQ246" i="2"/>
  <c r="BU246" i="2"/>
  <c r="BN251" i="2"/>
  <c r="BR251" i="2"/>
  <c r="BM254" i="2"/>
  <c r="BQ254" i="2"/>
  <c r="BU254" i="2"/>
  <c r="BN255" i="2"/>
  <c r="BN256" i="2"/>
  <c r="BR256" i="2"/>
  <c r="BO257" i="2"/>
  <c r="BS257" i="2"/>
  <c r="BL259" i="2"/>
  <c r="BP259" i="2"/>
  <c r="BT259" i="2"/>
  <c r="BM260" i="2"/>
  <c r="BQ260" i="2"/>
  <c r="BU260" i="2"/>
  <c r="BO261" i="2"/>
  <c r="BL264" i="2"/>
  <c r="BP264" i="2"/>
  <c r="BT264" i="2"/>
  <c r="BM265" i="2"/>
  <c r="BQ265" i="2"/>
  <c r="BU265" i="2"/>
  <c r="BO266" i="2"/>
  <c r="BM269" i="2"/>
  <c r="BQ269" i="2"/>
  <c r="BU269" i="2"/>
  <c r="AZ269" i="2"/>
  <c r="BA271" i="2"/>
  <c r="AZ274" i="2"/>
  <c r="BS274" i="2"/>
  <c r="BA274" i="2"/>
  <c r="BL275" i="2"/>
  <c r="BP275" i="2"/>
  <c r="BT275" i="2"/>
  <c r="BA276" i="2"/>
  <c r="BP277" i="2"/>
  <c r="BC279" i="2"/>
  <c r="BT279" i="2"/>
  <c r="BB280" i="2"/>
  <c r="BS280" i="2"/>
  <c r="BL285" i="2"/>
  <c r="BP285" i="2"/>
  <c r="BT285" i="2"/>
  <c r="BA286" i="2"/>
  <c r="BN287" i="2"/>
  <c r="BR287" i="2"/>
  <c r="BL289" i="2"/>
  <c r="BP289" i="2"/>
  <c r="BT289" i="2"/>
  <c r="BL291" i="2"/>
  <c r="BP291" i="2"/>
  <c r="BT291" i="2"/>
  <c r="BL294" i="2"/>
  <c r="BP294" i="2"/>
  <c r="BT294" i="2"/>
  <c r="BL295" i="2"/>
  <c r="BA295" i="2"/>
  <c r="BT295" i="2"/>
  <c r="BO295" i="2"/>
  <c r="BN296" i="2"/>
  <c r="BR296" i="2"/>
  <c r="BN297" i="2"/>
  <c r="BR297" i="2"/>
  <c r="BM299" i="2"/>
  <c r="BQ299" i="2"/>
  <c r="BU299" i="2"/>
  <c r="BM301" i="2"/>
  <c r="BQ301" i="2"/>
  <c r="BU301" i="2"/>
  <c r="BL305" i="2"/>
  <c r="BP305" i="2"/>
  <c r="BT305" i="2"/>
  <c r="BM305" i="2"/>
  <c r="BM306" i="2"/>
  <c r="BQ306" i="2"/>
  <c r="BU306" i="2"/>
  <c r="BM307" i="2"/>
  <c r="BQ307" i="2"/>
  <c r="BU307" i="2"/>
  <c r="BM310" i="2"/>
  <c r="BQ310" i="2"/>
  <c r="BU310" i="2"/>
  <c r="BM314" i="2"/>
  <c r="BQ314" i="2"/>
  <c r="BU314" i="2"/>
  <c r="BM316" i="2"/>
  <c r="BQ316" i="2"/>
  <c r="BU316" i="2"/>
  <c r="AZ316" i="2"/>
  <c r="BM317" i="2"/>
  <c r="BQ317" i="2"/>
  <c r="BU317" i="2"/>
  <c r="BO320" i="2"/>
  <c r="BS320" i="2"/>
  <c r="BO324" i="2"/>
  <c r="BS324" i="2"/>
  <c r="BA326" i="2"/>
  <c r="BL327" i="2"/>
  <c r="BP327" i="2"/>
  <c r="BT327" i="2"/>
  <c r="BO329" i="2"/>
  <c r="BS329" i="2"/>
  <c r="BO331" i="2"/>
  <c r="BS331" i="2"/>
  <c r="BN334" i="2"/>
  <c r="BN335" i="2"/>
  <c r="BR335" i="2"/>
  <c r="BL336" i="2"/>
  <c r="BP336" i="2"/>
  <c r="BT336" i="2"/>
  <c r="AY337" i="2"/>
  <c r="BP337" i="2"/>
  <c r="BC337" i="2"/>
  <c r="AZ339" i="2"/>
  <c r="BA339" i="2"/>
  <c r="BU340" i="2"/>
  <c r="BN341" i="2"/>
  <c r="BA244" i="2"/>
  <c r="BA250" i="2"/>
  <c r="BA255" i="2"/>
  <c r="BP279" i="2"/>
  <c r="BO280" i="2"/>
  <c r="BU285" i="2"/>
  <c r="AZ296" i="2"/>
  <c r="BA319" i="2"/>
  <c r="BA321" i="2"/>
  <c r="BU325" i="2"/>
  <c r="BB327" i="2"/>
  <c r="BA330" i="2"/>
  <c r="BA334" i="2"/>
  <c r="BB335" i="2"/>
  <c r="BB395" i="2"/>
  <c r="BS395" i="2"/>
  <c r="BA401" i="2"/>
  <c r="AZ409" i="2"/>
  <c r="AZ411" i="2"/>
  <c r="BO415" i="2"/>
  <c r="BM425" i="2"/>
  <c r="BA439" i="2"/>
  <c r="BA441" i="2"/>
  <c r="BT341" i="2"/>
  <c r="AZ344" i="2"/>
  <c r="BM345" i="2"/>
  <c r="BU345" i="2"/>
  <c r="AY347" i="2"/>
  <c r="BP347" i="2"/>
  <c r="BC347" i="2"/>
  <c r="BA349" i="2"/>
  <c r="BN350" i="2"/>
  <c r="BR350" i="2"/>
  <c r="BA351" i="2"/>
  <c r="BO354" i="2"/>
  <c r="BS354" i="2"/>
  <c r="BM355" i="2"/>
  <c r="BQ355" i="2"/>
  <c r="BU355" i="2"/>
  <c r="BN356" i="2"/>
  <c r="BR356" i="2"/>
  <c r="BL357" i="2"/>
  <c r="BP357" i="2"/>
  <c r="BT357" i="2"/>
  <c r="BL359" i="2"/>
  <c r="BP359" i="2"/>
  <c r="BT359" i="2"/>
  <c r="BN360" i="2"/>
  <c r="BR360" i="2"/>
  <c r="BL361" i="2"/>
  <c r="BZ361" i="2" s="1"/>
  <c r="CA361" i="2" s="1"/>
  <c r="BP361" i="2"/>
  <c r="BT361" i="2"/>
  <c r="AZ364" i="2"/>
  <c r="BM365" i="2"/>
  <c r="BU365" i="2"/>
  <c r="AY367" i="2"/>
  <c r="BP367" i="2"/>
  <c r="BC367" i="2"/>
  <c r="BA369" i="2"/>
  <c r="BN370" i="2"/>
  <c r="BR370" i="2"/>
  <c r="BA371" i="2"/>
  <c r="BO374" i="2"/>
  <c r="BS374" i="2"/>
  <c r="BM375" i="2"/>
  <c r="BQ375" i="2"/>
  <c r="BU375" i="2"/>
  <c r="BN376" i="2"/>
  <c r="BR376" i="2"/>
  <c r="BL377" i="2"/>
  <c r="BP377" i="2"/>
  <c r="BT377" i="2"/>
  <c r="BL379" i="2"/>
  <c r="BP379" i="2"/>
  <c r="BT379" i="2"/>
  <c r="BN380" i="2"/>
  <c r="BR380" i="2"/>
  <c r="BL381" i="2"/>
  <c r="BP381" i="2"/>
  <c r="BT381" i="2"/>
  <c r="AZ384" i="2"/>
  <c r="BM385" i="2"/>
  <c r="BU385" i="2"/>
  <c r="AY387" i="2"/>
  <c r="BP387" i="2"/>
  <c r="BC387" i="2"/>
  <c r="BA389" i="2"/>
  <c r="BN390" i="2"/>
  <c r="BR390" i="2"/>
  <c r="BA391" i="2"/>
  <c r="BP395" i="2"/>
  <c r="BO395" i="2"/>
  <c r="BA396" i="2"/>
  <c r="BN397" i="2"/>
  <c r="BB397" i="2"/>
  <c r="BS397" i="2"/>
  <c r="BA399" i="2"/>
  <c r="BL400" i="2"/>
  <c r="BC400" i="2"/>
  <c r="BA404" i="2"/>
  <c r="BU405" i="2"/>
  <c r="BO406" i="2"/>
  <c r="BB407" i="2"/>
  <c r="BL410" i="2"/>
  <c r="BP410" i="2"/>
  <c r="BT410" i="2"/>
  <c r="BA410" i="2"/>
  <c r="BL414" i="2"/>
  <c r="BP414" i="2"/>
  <c r="BT414" i="2"/>
  <c r="BQ416" i="2"/>
  <c r="AZ416" i="2"/>
  <c r="BN420" i="2"/>
  <c r="BR420" i="2"/>
  <c r="BN424" i="2"/>
  <c r="BR424" i="2"/>
  <c r="BM426" i="2"/>
  <c r="BQ426" i="2"/>
  <c r="BU426" i="2"/>
  <c r="BL427" i="2"/>
  <c r="BP427" i="2"/>
  <c r="BT427" i="2"/>
  <c r="BN429" i="2"/>
  <c r="BR429" i="2"/>
  <c r="BN431" i="2"/>
  <c r="BR431" i="2"/>
  <c r="BN434" i="2"/>
  <c r="BA434" i="2"/>
  <c r="BB435" i="2"/>
  <c r="BS435" i="2"/>
  <c r="BO436" i="2"/>
  <c r="BS436" i="2"/>
  <c r="BO437" i="2"/>
  <c r="BA440" i="2"/>
  <c r="BA405" i="2"/>
  <c r="BQ405" i="2"/>
  <c r="BB427" i="2"/>
  <c r="BR341" i="2"/>
  <c r="BM344" i="2"/>
  <c r="BQ344" i="2"/>
  <c r="BU344" i="2"/>
  <c r="BO345" i="2"/>
  <c r="BS345" i="2"/>
  <c r="BL346" i="2"/>
  <c r="BP346" i="2"/>
  <c r="BT346" i="2"/>
  <c r="BN347" i="2"/>
  <c r="BR347" i="2"/>
  <c r="BN349" i="2"/>
  <c r="BR349" i="2"/>
  <c r="BL350" i="2"/>
  <c r="BP350" i="2"/>
  <c r="BT350" i="2"/>
  <c r="BN351" i="2"/>
  <c r="BR351" i="2"/>
  <c r="BL354" i="2"/>
  <c r="BT354" i="2"/>
  <c r="AZ355" i="2"/>
  <c r="BS355" i="2"/>
  <c r="BA356" i="2"/>
  <c r="BB357" i="2"/>
  <c r="BN359" i="2"/>
  <c r="BR359" i="2"/>
  <c r="BA360" i="2"/>
  <c r="BN361" i="2"/>
  <c r="BR361" i="2"/>
  <c r="BM364" i="2"/>
  <c r="BQ364" i="2"/>
  <c r="BU364" i="2"/>
  <c r="BO365" i="2"/>
  <c r="BS365" i="2"/>
  <c r="BL366" i="2"/>
  <c r="BP366" i="2"/>
  <c r="BT366" i="2"/>
  <c r="BN367" i="2"/>
  <c r="BR367" i="2"/>
  <c r="BN369" i="2"/>
  <c r="BR369" i="2"/>
  <c r="BL370" i="2"/>
  <c r="BP370" i="2"/>
  <c r="BT370" i="2"/>
  <c r="BN371" i="2"/>
  <c r="BR371" i="2"/>
  <c r="BL374" i="2"/>
  <c r="BT374" i="2"/>
  <c r="AZ375" i="2"/>
  <c r="BS375" i="2"/>
  <c r="BA376" i="2"/>
  <c r="BB377" i="2"/>
  <c r="BN379" i="2"/>
  <c r="BR379" i="2"/>
  <c r="BA380" i="2"/>
  <c r="BN381" i="2"/>
  <c r="BR381" i="2"/>
  <c r="BM384" i="2"/>
  <c r="BQ384" i="2"/>
  <c r="BU384" i="2"/>
  <c r="BO385" i="2"/>
  <c r="BS385" i="2"/>
  <c r="BL386" i="2"/>
  <c r="BP386" i="2"/>
  <c r="BT386" i="2"/>
  <c r="BN387" i="2"/>
  <c r="BR387" i="2"/>
  <c r="BN389" i="2"/>
  <c r="BR389" i="2"/>
  <c r="BL390" i="2"/>
  <c r="BP390" i="2"/>
  <c r="BT390" i="2"/>
  <c r="BN391" i="2"/>
  <c r="BR391" i="2"/>
  <c r="BM397" i="2"/>
  <c r="BQ397" i="2"/>
  <c r="BU397" i="2"/>
  <c r="BN400" i="2"/>
  <c r="BR400" i="2"/>
  <c r="AZ400" i="2"/>
  <c r="BN404" i="2"/>
  <c r="BR404" i="2"/>
  <c r="BM405" i="2"/>
  <c r="BQ407" i="2"/>
  <c r="AZ410" i="2"/>
  <c r="AZ414" i="2"/>
  <c r="BA414" i="2"/>
  <c r="BB415" i="2"/>
  <c r="BS415" i="2"/>
  <c r="BO417" i="2"/>
  <c r="BA420" i="2"/>
  <c r="BM424" i="2"/>
  <c r="BA424" i="2"/>
  <c r="BU424" i="2"/>
  <c r="BQ425" i="2"/>
  <c r="AZ426" i="2"/>
  <c r="BO427" i="2"/>
  <c r="BS427" i="2"/>
  <c r="BA429" i="2"/>
  <c r="BA431" i="2"/>
  <c r="BM434" i="2"/>
  <c r="BT434" i="2"/>
  <c r="BQ436" i="2"/>
  <c r="AZ436" i="2"/>
  <c r="BM437" i="2"/>
  <c r="BQ437" i="2"/>
  <c r="BU437" i="2"/>
  <c r="BN440" i="2"/>
  <c r="BR440" i="2"/>
  <c r="BK15" i="2"/>
  <c r="AX15" i="2"/>
  <c r="BK18" i="2"/>
  <c r="AX18" i="2"/>
  <c r="A39" i="2"/>
  <c r="BK21" i="2"/>
  <c r="AX21" i="2"/>
  <c r="CB35" i="2"/>
  <c r="CC35" i="2" s="1"/>
  <c r="BZ35" i="2"/>
  <c r="CA35" i="2" s="1"/>
  <c r="BZ65" i="2"/>
  <c r="CA65" i="2" s="1"/>
  <c r="CB65" i="2"/>
  <c r="CC65" i="2" s="1"/>
  <c r="CB125" i="2"/>
  <c r="CC125" i="2" s="1"/>
  <c r="BZ125" i="2"/>
  <c r="CA125" i="2" s="1"/>
  <c r="BK14" i="2"/>
  <c r="CB14" i="2" s="1"/>
  <c r="AX14" i="2"/>
  <c r="A37" i="2"/>
  <c r="CB36" i="2"/>
  <c r="CC36" i="2" s="1"/>
  <c r="BZ36" i="2"/>
  <c r="CA36" i="2" s="1"/>
  <c r="BZ10" i="2"/>
  <c r="CA10" i="2" s="1"/>
  <c r="CB10" i="2"/>
  <c r="CC10" i="2" s="1"/>
  <c r="BI20" i="2"/>
  <c r="AV20" i="2"/>
  <c r="CB31" i="2"/>
  <c r="CC31" i="2" s="1"/>
  <c r="BZ31" i="2"/>
  <c r="CA31" i="2" s="1"/>
  <c r="CB41" i="2"/>
  <c r="CC41" i="2" s="1"/>
  <c r="BZ41" i="2"/>
  <c r="CA41" i="2" s="1"/>
  <c r="CB51" i="2"/>
  <c r="CC51" i="2" s="1"/>
  <c r="BZ51" i="2"/>
  <c r="CA51" i="2" s="1"/>
  <c r="CB61" i="2"/>
  <c r="CC61" i="2" s="1"/>
  <c r="BZ61" i="2"/>
  <c r="CA61" i="2" s="1"/>
  <c r="CB15" i="2"/>
  <c r="BK16" i="2"/>
  <c r="CB16" i="2" s="1"/>
  <c r="AX16" i="2"/>
  <c r="CB21" i="2"/>
  <c r="CC21" i="2" s="1"/>
  <c r="BZ21" i="2"/>
  <c r="CA21" i="2" s="1"/>
  <c r="CB34" i="2"/>
  <c r="CC34" i="2" s="1"/>
  <c r="BZ34" i="2"/>
  <c r="CA34" i="2" s="1"/>
  <c r="CB64" i="2"/>
  <c r="CC64" i="2" s="1"/>
  <c r="BZ64" i="2"/>
  <c r="CA64" i="2" s="1"/>
  <c r="BB67" i="2"/>
  <c r="BM69" i="2"/>
  <c r="BQ69" i="2"/>
  <c r="BA69" i="2"/>
  <c r="BU69" i="2"/>
  <c r="BN74" i="2"/>
  <c r="BO74" i="2"/>
  <c r="BR74" i="2"/>
  <c r="BS74" i="2"/>
  <c r="BB74" i="2"/>
  <c r="AZ79" i="2"/>
  <c r="BM80" i="2"/>
  <c r="BA80" i="2"/>
  <c r="BQ80" i="2"/>
  <c r="BU80" i="2"/>
  <c r="AX3" i="2"/>
  <c r="AY4" i="2"/>
  <c r="BC4" i="2"/>
  <c r="BM4" i="2"/>
  <c r="BQ4" i="2"/>
  <c r="BU4" i="2"/>
  <c r="BA5" i="2"/>
  <c r="BN5" i="2"/>
  <c r="BR5" i="2"/>
  <c r="AY6" i="2"/>
  <c r="BC6" i="2"/>
  <c r="BL6" i="2"/>
  <c r="BP6" i="2"/>
  <c r="BT6" i="2"/>
  <c r="AY7" i="2"/>
  <c r="BC7" i="2"/>
  <c r="BN7" i="2"/>
  <c r="BR7" i="2"/>
  <c r="AV9" i="2"/>
  <c r="AZ9" i="2"/>
  <c r="BM9" i="2"/>
  <c r="BQ9" i="2"/>
  <c r="BU9" i="2"/>
  <c r="AX10" i="2"/>
  <c r="BB10" i="2"/>
  <c r="BO10" i="2"/>
  <c r="BS10" i="2"/>
  <c r="AV11" i="2"/>
  <c r="AZ11" i="2"/>
  <c r="BM11" i="2"/>
  <c r="BQ11" i="2"/>
  <c r="BU11" i="2"/>
  <c r="AZ14" i="2"/>
  <c r="BM14" i="2"/>
  <c r="BQ14" i="2"/>
  <c r="BU14" i="2"/>
  <c r="AZ15" i="2"/>
  <c r="BM15" i="2"/>
  <c r="BQ15" i="2"/>
  <c r="BU15" i="2"/>
  <c r="BA16" i="2"/>
  <c r="BN16" i="2"/>
  <c r="BR16" i="2"/>
  <c r="AZ17" i="2"/>
  <c r="BO17" i="2"/>
  <c r="BS17" i="2"/>
  <c r="AY19" i="2"/>
  <c r="BC19" i="2"/>
  <c r="BL19" i="2"/>
  <c r="BP19" i="2"/>
  <c r="BT19" i="2"/>
  <c r="AZ20" i="2"/>
  <c r="BM20" i="2"/>
  <c r="BQ20" i="2"/>
  <c r="BU20" i="2"/>
  <c r="BA21" i="2"/>
  <c r="BN21" i="2"/>
  <c r="BR21" i="2"/>
  <c r="A23" i="2"/>
  <c r="AZ24" i="2"/>
  <c r="BM24" i="2"/>
  <c r="BQ24" i="2"/>
  <c r="BU24" i="2"/>
  <c r="AZ25" i="2"/>
  <c r="BM25" i="2"/>
  <c r="BQ25" i="2"/>
  <c r="BU25" i="2"/>
  <c r="BA26" i="2"/>
  <c r="BN26" i="2"/>
  <c r="BR26" i="2"/>
  <c r="AZ27" i="2"/>
  <c r="BO27" i="2"/>
  <c r="BS27" i="2"/>
  <c r="AY29" i="2"/>
  <c r="BC29" i="2"/>
  <c r="BL29" i="2"/>
  <c r="BP29" i="2"/>
  <c r="BT29" i="2"/>
  <c r="A30" i="2"/>
  <c r="AZ30" i="2"/>
  <c r="BM30" i="2"/>
  <c r="BQ30" i="2"/>
  <c r="BU30" i="2"/>
  <c r="BA31" i="2"/>
  <c r="BN31" i="2"/>
  <c r="BR31" i="2"/>
  <c r="AZ34" i="2"/>
  <c r="BM34" i="2"/>
  <c r="BQ34" i="2"/>
  <c r="BU34" i="2"/>
  <c r="AZ35" i="2"/>
  <c r="BM35" i="2"/>
  <c r="BQ35" i="2"/>
  <c r="BU35" i="2"/>
  <c r="BA36" i="2"/>
  <c r="BN36" i="2"/>
  <c r="BR36" i="2"/>
  <c r="AZ37" i="2"/>
  <c r="BO37" i="2"/>
  <c r="BS37" i="2"/>
  <c r="AY39" i="2"/>
  <c r="BC39" i="2"/>
  <c r="BL39" i="2"/>
  <c r="BP39" i="2"/>
  <c r="BT39" i="2"/>
  <c r="AZ40" i="2"/>
  <c r="BM40" i="2"/>
  <c r="BQ40" i="2"/>
  <c r="BU40" i="2"/>
  <c r="BA41" i="2"/>
  <c r="BN41" i="2"/>
  <c r="BR41" i="2"/>
  <c r="AZ44" i="2"/>
  <c r="BM44" i="2"/>
  <c r="BQ44" i="2"/>
  <c r="BU44" i="2"/>
  <c r="AZ45" i="2"/>
  <c r="BM45" i="2"/>
  <c r="BQ45" i="2"/>
  <c r="BU45" i="2"/>
  <c r="BA46" i="2"/>
  <c r="BN46" i="2"/>
  <c r="BR46" i="2"/>
  <c r="AZ47" i="2"/>
  <c r="BO47" i="2"/>
  <c r="BS47" i="2"/>
  <c r="AY49" i="2"/>
  <c r="BC49" i="2"/>
  <c r="BL49" i="2"/>
  <c r="BP49" i="2"/>
  <c r="BT49" i="2"/>
  <c r="AZ50" i="2"/>
  <c r="BM50" i="2"/>
  <c r="BQ50" i="2"/>
  <c r="BU50" i="2"/>
  <c r="BA51" i="2"/>
  <c r="BN51" i="2"/>
  <c r="BR51" i="2"/>
  <c r="AZ54" i="2"/>
  <c r="BM54" i="2"/>
  <c r="BQ54" i="2"/>
  <c r="BU54" i="2"/>
  <c r="AZ55" i="2"/>
  <c r="BM55" i="2"/>
  <c r="BQ55" i="2"/>
  <c r="BU55" i="2"/>
  <c r="BA56" i="2"/>
  <c r="BN56" i="2"/>
  <c r="BR56" i="2"/>
  <c r="AZ57" i="2"/>
  <c r="BO57" i="2"/>
  <c r="BS57" i="2"/>
  <c r="AY59" i="2"/>
  <c r="BC59" i="2"/>
  <c r="BL59" i="2"/>
  <c r="BP59" i="2"/>
  <c r="BT59" i="2"/>
  <c r="AZ60" i="2"/>
  <c r="BM60" i="2"/>
  <c r="BQ60" i="2"/>
  <c r="BU60" i="2"/>
  <c r="BA61" i="2"/>
  <c r="BM64" i="2"/>
  <c r="BQ64" i="2"/>
  <c r="BU64" i="2"/>
  <c r="BN65" i="2"/>
  <c r="BR65" i="2"/>
  <c r="AZ65" i="2"/>
  <c r="BM65" i="2"/>
  <c r="BS65" i="2"/>
  <c r="BA66" i="2"/>
  <c r="BZ66" i="2"/>
  <c r="CA66" i="2" s="1"/>
  <c r="BR67" i="2"/>
  <c r="AY69" i="2"/>
  <c r="BO69" i="2"/>
  <c r="BL70" i="2"/>
  <c r="BT70" i="2"/>
  <c r="BL71" i="2"/>
  <c r="BP71" i="2"/>
  <c r="BT71" i="2"/>
  <c r="AZ71" i="2"/>
  <c r="AY75" i="2"/>
  <c r="BQ76" i="2"/>
  <c r="BS79" i="2"/>
  <c r="AY80" i="2"/>
  <c r="BM81" i="2"/>
  <c r="BM84" i="2"/>
  <c r="BU84" i="2"/>
  <c r="BC84" i="2"/>
  <c r="BP84" i="2"/>
  <c r="AY85" i="2"/>
  <c r="BL85" i="2"/>
  <c r="BQ86" i="2"/>
  <c r="BM91" i="2"/>
  <c r="BM94" i="2"/>
  <c r="BU94" i="2"/>
  <c r="BC94" i="2"/>
  <c r="BP94" i="2"/>
  <c r="AY95" i="2"/>
  <c r="BL95" i="2"/>
  <c r="BQ96" i="2"/>
  <c r="BM101" i="2"/>
  <c r="BM104" i="2"/>
  <c r="BU104" i="2"/>
  <c r="BC104" i="2"/>
  <c r="BP104" i="2"/>
  <c r="AY105" i="2"/>
  <c r="BL105" i="2"/>
  <c r="BQ106" i="2"/>
  <c r="BM111" i="2"/>
  <c r="BM114" i="2"/>
  <c r="BU114" i="2"/>
  <c r="BC114" i="2"/>
  <c r="BP114" i="2"/>
  <c r="AY115" i="2"/>
  <c r="BL115" i="2"/>
  <c r="BQ116" i="2"/>
  <c r="BM121" i="2"/>
  <c r="AY125" i="2"/>
  <c r="BQ126" i="2"/>
  <c r="BM131" i="2"/>
  <c r="AY135" i="2"/>
  <c r="BQ136" i="2"/>
  <c r="BM141" i="2"/>
  <c r="AY145" i="2"/>
  <c r="BQ146" i="2"/>
  <c r="BM151" i="2"/>
  <c r="BM154" i="2"/>
  <c r="BU154" i="2"/>
  <c r="BC154" i="2"/>
  <c r="BP154" i="2"/>
  <c r="AY155" i="2"/>
  <c r="BL155" i="2"/>
  <c r="BQ156" i="2"/>
  <c r="BM161" i="2"/>
  <c r="BM164" i="2"/>
  <c r="BU164" i="2"/>
  <c r="BC164" i="2"/>
  <c r="BP164" i="2"/>
  <c r="AY165" i="2"/>
  <c r="BL165" i="2"/>
  <c r="BQ166" i="2"/>
  <c r="BM171" i="2"/>
  <c r="BL174" i="2"/>
  <c r="BM74" i="2"/>
  <c r="BA74" i="2"/>
  <c r="BQ74" i="2"/>
  <c r="BU74" i="2"/>
  <c r="BO77" i="2"/>
  <c r="AZ77" i="2"/>
  <c r="BB77" i="2"/>
  <c r="BS77" i="2"/>
  <c r="BO87" i="2"/>
  <c r="AZ87" i="2"/>
  <c r="BB87" i="2"/>
  <c r="BS87" i="2"/>
  <c r="CB94" i="2"/>
  <c r="CC94" i="2" s="1"/>
  <c r="BZ94" i="2"/>
  <c r="CA94" i="2" s="1"/>
  <c r="BO97" i="2"/>
  <c r="AZ97" i="2"/>
  <c r="BB97" i="2"/>
  <c r="BS97" i="2"/>
  <c r="BO107" i="2"/>
  <c r="AZ107" i="2"/>
  <c r="BB107" i="2"/>
  <c r="BS107" i="2"/>
  <c r="BO117" i="2"/>
  <c r="AZ117" i="2"/>
  <c r="BB117" i="2"/>
  <c r="BS117" i="2"/>
  <c r="CB124" i="2"/>
  <c r="CC124" i="2" s="1"/>
  <c r="BZ124" i="2"/>
  <c r="CA124" i="2" s="1"/>
  <c r="BO127" i="2"/>
  <c r="AZ127" i="2"/>
  <c r="BB127" i="2"/>
  <c r="BS127" i="2"/>
  <c r="BO137" i="2"/>
  <c r="AZ137" i="2"/>
  <c r="BB137" i="2"/>
  <c r="BS137" i="2"/>
  <c r="BO147" i="2"/>
  <c r="AZ147" i="2"/>
  <c r="BB147" i="2"/>
  <c r="BS147" i="2"/>
  <c r="BO157" i="2"/>
  <c r="AZ157" i="2"/>
  <c r="BB157" i="2"/>
  <c r="BS157" i="2"/>
  <c r="BO167" i="2"/>
  <c r="AZ167" i="2"/>
  <c r="BB167" i="2"/>
  <c r="BS167" i="2"/>
  <c r="BC5" i="2"/>
  <c r="BL5" i="2"/>
  <c r="AX4" i="2"/>
  <c r="BB4" i="2"/>
  <c r="BT4" i="2"/>
  <c r="AV5" i="2"/>
  <c r="AZ5" i="2"/>
  <c r="BM5" i="2"/>
  <c r="BQ5" i="2"/>
  <c r="BU5" i="2"/>
  <c r="AX6" i="2"/>
  <c r="BB6" i="2"/>
  <c r="BO6" i="2"/>
  <c r="BS6" i="2"/>
  <c r="BM7" i="2"/>
  <c r="BQ7" i="2"/>
  <c r="BU7" i="2"/>
  <c r="AY9" i="2"/>
  <c r="BC9" i="2"/>
  <c r="BL9" i="2"/>
  <c r="BP9" i="2"/>
  <c r="BT9" i="2"/>
  <c r="BA10" i="2"/>
  <c r="AY11" i="2"/>
  <c r="BC11" i="2"/>
  <c r="BL11" i="2"/>
  <c r="BP11" i="2"/>
  <c r="BT11" i="2"/>
  <c r="AV13" i="2"/>
  <c r="AY14" i="2"/>
  <c r="BC14" i="2"/>
  <c r="BP14" i="2"/>
  <c r="AY15" i="2"/>
  <c r="BC15" i="2"/>
  <c r="BP15" i="2"/>
  <c r="BM16" i="2"/>
  <c r="BQ16" i="2"/>
  <c r="BU16" i="2"/>
  <c r="AY17" i="2"/>
  <c r="BC17" i="2"/>
  <c r="AX19" i="2"/>
  <c r="BB19" i="2"/>
  <c r="BO19" i="2"/>
  <c r="BS19" i="2"/>
  <c r="AY20" i="2"/>
  <c r="BC20" i="2"/>
  <c r="BL20" i="2"/>
  <c r="BP20" i="2"/>
  <c r="BT20" i="2"/>
  <c r="BM21" i="2"/>
  <c r="BQ21" i="2"/>
  <c r="BU21" i="2"/>
  <c r="A24" i="2"/>
  <c r="AY24" i="2"/>
  <c r="BC24" i="2"/>
  <c r="BP24" i="2"/>
  <c r="A25" i="2"/>
  <c r="AY25" i="2"/>
  <c r="BC25" i="2"/>
  <c r="BP25" i="2"/>
  <c r="A26" i="2"/>
  <c r="BM26" i="2"/>
  <c r="BQ26" i="2"/>
  <c r="BU26" i="2"/>
  <c r="AY27" i="2"/>
  <c r="BC27" i="2"/>
  <c r="A28" i="2"/>
  <c r="BB29" i="2"/>
  <c r="BO29" i="2"/>
  <c r="BS29" i="2"/>
  <c r="AY30" i="2"/>
  <c r="BC30" i="2"/>
  <c r="BL30" i="2"/>
  <c r="BP30" i="2"/>
  <c r="BT30" i="2"/>
  <c r="A31" i="2"/>
  <c r="BM31" i="2"/>
  <c r="BQ31" i="2"/>
  <c r="BU31" i="2"/>
  <c r="AY34" i="2"/>
  <c r="BC34" i="2"/>
  <c r="BP34" i="2"/>
  <c r="AY35" i="2"/>
  <c r="BC35" i="2"/>
  <c r="BP35" i="2"/>
  <c r="BM36" i="2"/>
  <c r="BQ36" i="2"/>
  <c r="BU36" i="2"/>
  <c r="AY37" i="2"/>
  <c r="BC37" i="2"/>
  <c r="BB39" i="2"/>
  <c r="BO39" i="2"/>
  <c r="BS39" i="2"/>
  <c r="AY40" i="2"/>
  <c r="BC40" i="2"/>
  <c r="BL40" i="2"/>
  <c r="BP40" i="2"/>
  <c r="BT40" i="2"/>
  <c r="BM41" i="2"/>
  <c r="BQ41" i="2"/>
  <c r="BU41" i="2"/>
  <c r="AY44" i="2"/>
  <c r="BC44" i="2"/>
  <c r="BP44" i="2"/>
  <c r="AY45" i="2"/>
  <c r="BC45" i="2"/>
  <c r="BP45" i="2"/>
  <c r="BM46" i="2"/>
  <c r="BQ46" i="2"/>
  <c r="BU46" i="2"/>
  <c r="AY47" i="2"/>
  <c r="BC47" i="2"/>
  <c r="BB49" i="2"/>
  <c r="BO49" i="2"/>
  <c r="BS49" i="2"/>
  <c r="AY50" i="2"/>
  <c r="BC50" i="2"/>
  <c r="BL50" i="2"/>
  <c r="BP50" i="2"/>
  <c r="BT50" i="2"/>
  <c r="BM51" i="2"/>
  <c r="BQ51" i="2"/>
  <c r="BU51" i="2"/>
  <c r="AY54" i="2"/>
  <c r="BC54" i="2"/>
  <c r="BP54" i="2"/>
  <c r="AY55" i="2"/>
  <c r="BC55" i="2"/>
  <c r="BP55" i="2"/>
  <c r="BM56" i="2"/>
  <c r="BQ56" i="2"/>
  <c r="BU56" i="2"/>
  <c r="AY57" i="2"/>
  <c r="BC57" i="2"/>
  <c r="BB59" i="2"/>
  <c r="BO59" i="2"/>
  <c r="BS59" i="2"/>
  <c r="AY60" i="2"/>
  <c r="BC60" i="2"/>
  <c r="BL60" i="2"/>
  <c r="BP60" i="2"/>
  <c r="BT60" i="2"/>
  <c r="BM61" i="2"/>
  <c r="BQ61" i="2"/>
  <c r="BU61" i="2"/>
  <c r="AY64" i="2"/>
  <c r="BC64" i="2"/>
  <c r="BP64" i="2"/>
  <c r="AY65" i="2"/>
  <c r="BC65" i="2"/>
  <c r="BQ65" i="2"/>
  <c r="BC70" i="2"/>
  <c r="BQ70" i="2"/>
  <c r="BL74" i="2"/>
  <c r="BM76" i="2"/>
  <c r="BM86" i="2"/>
  <c r="BR87" i="2"/>
  <c r="BZ91" i="2"/>
  <c r="CA91" i="2" s="1"/>
  <c r="BM96" i="2"/>
  <c r="BR97" i="2"/>
  <c r="BZ101" i="2"/>
  <c r="CA101" i="2" s="1"/>
  <c r="BM106" i="2"/>
  <c r="BR107" i="2"/>
  <c r="BZ111" i="2"/>
  <c r="CA111" i="2" s="1"/>
  <c r="BM116" i="2"/>
  <c r="BR117" i="2"/>
  <c r="BZ121" i="2"/>
  <c r="CA121" i="2" s="1"/>
  <c r="BM126" i="2"/>
  <c r="BR127" i="2"/>
  <c r="BZ131" i="2"/>
  <c r="CA131" i="2" s="1"/>
  <c r="BM136" i="2"/>
  <c r="BR137" i="2"/>
  <c r="BZ141" i="2"/>
  <c r="CA141" i="2" s="1"/>
  <c r="BM146" i="2"/>
  <c r="BR147" i="2"/>
  <c r="BZ151" i="2"/>
  <c r="CA151" i="2" s="1"/>
  <c r="BM156" i="2"/>
  <c r="BR157" i="2"/>
  <c r="AY164" i="2"/>
  <c r="BL164" i="2"/>
  <c r="BM166" i="2"/>
  <c r="BR167" i="2"/>
  <c r="BO71" i="2"/>
  <c r="BS71" i="2"/>
  <c r="BB71" i="2"/>
  <c r="BM75" i="2"/>
  <c r="BA75" i="2"/>
  <c r="BQ75" i="2"/>
  <c r="BU75" i="2"/>
  <c r="AZ89" i="2"/>
  <c r="BM90" i="2"/>
  <c r="BA90" i="2"/>
  <c r="BQ90" i="2"/>
  <c r="BU90" i="2"/>
  <c r="AZ99" i="2"/>
  <c r="BM100" i="2"/>
  <c r="BA100" i="2"/>
  <c r="BQ100" i="2"/>
  <c r="BU100" i="2"/>
  <c r="AZ109" i="2"/>
  <c r="BM110" i="2"/>
  <c r="BA110" i="2"/>
  <c r="BQ110" i="2"/>
  <c r="BU110" i="2"/>
  <c r="AZ119" i="2"/>
  <c r="BM120" i="2"/>
  <c r="BA120" i="2"/>
  <c r="BQ120" i="2"/>
  <c r="BU120" i="2"/>
  <c r="BM125" i="2"/>
  <c r="BA125" i="2"/>
  <c r="BQ125" i="2"/>
  <c r="BU125" i="2"/>
  <c r="AZ129" i="2"/>
  <c r="BM130" i="2"/>
  <c r="BA130" i="2"/>
  <c r="BQ130" i="2"/>
  <c r="BU130" i="2"/>
  <c r="BM135" i="2"/>
  <c r="BA135" i="2"/>
  <c r="BQ135" i="2"/>
  <c r="BU135" i="2"/>
  <c r="AZ139" i="2"/>
  <c r="BM140" i="2"/>
  <c r="BA140" i="2"/>
  <c r="BQ140" i="2"/>
  <c r="BU140" i="2"/>
  <c r="BM145" i="2"/>
  <c r="BA145" i="2"/>
  <c r="BQ145" i="2"/>
  <c r="BU145" i="2"/>
  <c r="AZ149" i="2"/>
  <c r="BM150" i="2"/>
  <c r="BA150" i="2"/>
  <c r="BQ150" i="2"/>
  <c r="BU150" i="2"/>
  <c r="AZ159" i="2"/>
  <c r="BM160" i="2"/>
  <c r="BA160" i="2"/>
  <c r="BQ160" i="2"/>
  <c r="BU160" i="2"/>
  <c r="AZ169" i="2"/>
  <c r="BM170" i="2"/>
  <c r="BA170" i="2"/>
  <c r="BQ170" i="2"/>
  <c r="BU170" i="2"/>
  <c r="BS4" i="2"/>
  <c r="AL6" i="2"/>
  <c r="BN6" i="2"/>
  <c r="BR6" i="2"/>
  <c r="BA7" i="2"/>
  <c r="AX9" i="2"/>
  <c r="BB9" i="2"/>
  <c r="BS9" i="2"/>
  <c r="AX11" i="2"/>
  <c r="BB11" i="2"/>
  <c r="BS11" i="2"/>
  <c r="AY16" i="2"/>
  <c r="BC16" i="2"/>
  <c r="AL19" i="2"/>
  <c r="BN19" i="2"/>
  <c r="BR19" i="2"/>
  <c r="AX20" i="2"/>
  <c r="BB20" i="2"/>
  <c r="BS20" i="2"/>
  <c r="AY21" i="2"/>
  <c r="BC21" i="2"/>
  <c r="AY26" i="2"/>
  <c r="BC26" i="2"/>
  <c r="AL29" i="2"/>
  <c r="BN29" i="2"/>
  <c r="BR29" i="2"/>
  <c r="BB30" i="2"/>
  <c r="BS30" i="2"/>
  <c r="AY31" i="2"/>
  <c r="BC31" i="2"/>
  <c r="AY36" i="2"/>
  <c r="BC36" i="2"/>
  <c r="AL39" i="2"/>
  <c r="BN39" i="2"/>
  <c r="BR39" i="2"/>
  <c r="BB40" i="2"/>
  <c r="BS40" i="2"/>
  <c r="AY41" i="2"/>
  <c r="BC41" i="2"/>
  <c r="AY46" i="2"/>
  <c r="BC46" i="2"/>
  <c r="AL49" i="2"/>
  <c r="BN49" i="2"/>
  <c r="BR49" i="2"/>
  <c r="BB50" i="2"/>
  <c r="BS50" i="2"/>
  <c r="AY51" i="2"/>
  <c r="BC51" i="2"/>
  <c r="AY56" i="2"/>
  <c r="BC56" i="2"/>
  <c r="AL59" i="2"/>
  <c r="BN59" i="2"/>
  <c r="BR59" i="2"/>
  <c r="BB60" i="2"/>
  <c r="BS60" i="2"/>
  <c r="AY61" i="2"/>
  <c r="BC61" i="2"/>
  <c r="BP65" i="2"/>
  <c r="BU65" i="2"/>
  <c r="BP70" i="2"/>
  <c r="BR71" i="2"/>
  <c r="BT75" i="2"/>
  <c r="BT85" i="2"/>
  <c r="BS89" i="2"/>
  <c r="BC90" i="2"/>
  <c r="BP90" i="2"/>
  <c r="BT95" i="2"/>
  <c r="BZ96" i="2"/>
  <c r="CA96" i="2" s="1"/>
  <c r="BS99" i="2"/>
  <c r="BC100" i="2"/>
  <c r="BP100" i="2"/>
  <c r="BT105" i="2"/>
  <c r="BS109" i="2"/>
  <c r="BC110" i="2"/>
  <c r="BP110" i="2"/>
  <c r="BT115" i="2"/>
  <c r="BS119" i="2"/>
  <c r="BC120" i="2"/>
  <c r="BP120" i="2"/>
  <c r="BT125" i="2"/>
  <c r="BZ126" i="2"/>
  <c r="CA126" i="2" s="1"/>
  <c r="BS129" i="2"/>
  <c r="BC130" i="2"/>
  <c r="BP130" i="2"/>
  <c r="BT135" i="2"/>
  <c r="BN137" i="2"/>
  <c r="BS139" i="2"/>
  <c r="BC140" i="2"/>
  <c r="BP140" i="2"/>
  <c r="BT145" i="2"/>
  <c r="BL146" i="2"/>
  <c r="BP146" i="2"/>
  <c r="BT146" i="2"/>
  <c r="BN147" i="2"/>
  <c r="BS149" i="2"/>
  <c r="BC150" i="2"/>
  <c r="BP150" i="2"/>
  <c r="BT155" i="2"/>
  <c r="BL156" i="2"/>
  <c r="BP156" i="2"/>
  <c r="BT156" i="2"/>
  <c r="BN157" i="2"/>
  <c r="BS159" i="2"/>
  <c r="BC160" i="2"/>
  <c r="BP160" i="2"/>
  <c r="BT165" i="2"/>
  <c r="BL166" i="2"/>
  <c r="BP166" i="2"/>
  <c r="BT166" i="2"/>
  <c r="BN167" i="2"/>
  <c r="BS169" i="2"/>
  <c r="BC170" i="2"/>
  <c r="BP170" i="2"/>
  <c r="BU171" i="2"/>
  <c r="BO66" i="2"/>
  <c r="BS66" i="2"/>
  <c r="BB66" i="2"/>
  <c r="BM124" i="2"/>
  <c r="BA124" i="2"/>
  <c r="BQ124" i="2"/>
  <c r="BU124" i="2"/>
  <c r="BM134" i="2"/>
  <c r="BA134" i="2"/>
  <c r="BQ134" i="2"/>
  <c r="BU134" i="2"/>
  <c r="BM144" i="2"/>
  <c r="BA144" i="2"/>
  <c r="BQ144" i="2"/>
  <c r="BU144" i="2"/>
  <c r="AY174" i="2"/>
  <c r="BA174" i="2"/>
  <c r="BZ180" i="2"/>
  <c r="CA180" i="2" s="1"/>
  <c r="CB180" i="2"/>
  <c r="CC180" i="2" s="1"/>
  <c r="AV4" i="2"/>
  <c r="AZ4" i="2"/>
  <c r="BI4" i="2"/>
  <c r="BZ4" i="2" s="1"/>
  <c r="CA4" i="2" s="1"/>
  <c r="AX5" i="2"/>
  <c r="BB5" i="2"/>
  <c r="AV6" i="2"/>
  <c r="AZ7" i="2"/>
  <c r="AY10" i="2"/>
  <c r="BC10" i="2"/>
  <c r="BB16" i="2"/>
  <c r="BA17" i="2"/>
  <c r="AV19" i="2"/>
  <c r="BB21" i="2"/>
  <c r="BB26" i="2"/>
  <c r="BA27" i="2"/>
  <c r="BB31" i="2"/>
  <c r="BB36" i="2"/>
  <c r="BA37" i="2"/>
  <c r="BB41" i="2"/>
  <c r="BB46" i="2"/>
  <c r="BA47" i="2"/>
  <c r="BB51" i="2"/>
  <c r="BB56" i="2"/>
  <c r="BA57" i="2"/>
  <c r="BB61" i="2"/>
  <c r="BR66" i="2"/>
  <c r="AZ67" i="2"/>
  <c r="BB69" i="2"/>
  <c r="AY70" i="2"/>
  <c r="BM70" i="2"/>
  <c r="BU70" i="2"/>
  <c r="BA71" i="2"/>
  <c r="BT74" i="2"/>
  <c r="BC75" i="2"/>
  <c r="BP75" i="2"/>
  <c r="BU76" i="2"/>
  <c r="BR77" i="2"/>
  <c r="BT84" i="2"/>
  <c r="BM85" i="2"/>
  <c r="BU85" i="2"/>
  <c r="BC85" i="2"/>
  <c r="BP85" i="2"/>
  <c r="BU86" i="2"/>
  <c r="BN89" i="2"/>
  <c r="BR89" i="2"/>
  <c r="BO89" i="2"/>
  <c r="AY90" i="2"/>
  <c r="BL90" i="2"/>
  <c r="BT94" i="2"/>
  <c r="BM95" i="2"/>
  <c r="BU95" i="2"/>
  <c r="BC95" i="2"/>
  <c r="BP95" i="2"/>
  <c r="BU96" i="2"/>
  <c r="BN99" i="2"/>
  <c r="BR99" i="2"/>
  <c r="BO99" i="2"/>
  <c r="AY100" i="2"/>
  <c r="BL100" i="2"/>
  <c r="BT104" i="2"/>
  <c r="BM105" i="2"/>
  <c r="BU105" i="2"/>
  <c r="BC105" i="2"/>
  <c r="BP105" i="2"/>
  <c r="BU106" i="2"/>
  <c r="BN109" i="2"/>
  <c r="BR109" i="2"/>
  <c r="BO109" i="2"/>
  <c r="AY110" i="2"/>
  <c r="BL110" i="2"/>
  <c r="BT114" i="2"/>
  <c r="BM115" i="2"/>
  <c r="BU115" i="2"/>
  <c r="BC115" i="2"/>
  <c r="BP115" i="2"/>
  <c r="BU116" i="2"/>
  <c r="BN119" i="2"/>
  <c r="BR119" i="2"/>
  <c r="BO119" i="2"/>
  <c r="AY120" i="2"/>
  <c r="BL120" i="2"/>
  <c r="BT124" i="2"/>
  <c r="BC125" i="2"/>
  <c r="BP125" i="2"/>
  <c r="BU126" i="2"/>
  <c r="BN129" i="2"/>
  <c r="BR129" i="2"/>
  <c r="BO129" i="2"/>
  <c r="AY130" i="2"/>
  <c r="BL130" i="2"/>
  <c r="BT134" i="2"/>
  <c r="BC135" i="2"/>
  <c r="BP135" i="2"/>
  <c r="BU136" i="2"/>
  <c r="BN139" i="2"/>
  <c r="BR139" i="2"/>
  <c r="BO139" i="2"/>
  <c r="AY140" i="2"/>
  <c r="BL140" i="2"/>
  <c r="BT144" i="2"/>
  <c r="BC145" i="2"/>
  <c r="BP145" i="2"/>
  <c r="BU146" i="2"/>
  <c r="BN149" i="2"/>
  <c r="BR149" i="2"/>
  <c r="BO149" i="2"/>
  <c r="AY150" i="2"/>
  <c r="BL150" i="2"/>
  <c r="BT154" i="2"/>
  <c r="BM155" i="2"/>
  <c r="BU155" i="2"/>
  <c r="BC155" i="2"/>
  <c r="BP155" i="2"/>
  <c r="BU156" i="2"/>
  <c r="BN159" i="2"/>
  <c r="BR159" i="2"/>
  <c r="BO159" i="2"/>
  <c r="AY160" i="2"/>
  <c r="BL160" i="2"/>
  <c r="BT164" i="2"/>
  <c r="BM165" i="2"/>
  <c r="BP165" i="2"/>
  <c r="BU166" i="2"/>
  <c r="BZ209" i="2"/>
  <c r="CA209" i="2" s="1"/>
  <c r="CB209" i="2"/>
  <c r="CC209" i="2" s="1"/>
  <c r="BZ239" i="2"/>
  <c r="CA239" i="2" s="1"/>
  <c r="CB239" i="2"/>
  <c r="CC239" i="2" s="1"/>
  <c r="BZ275" i="2"/>
  <c r="CA275" i="2" s="1"/>
  <c r="CB275" i="2"/>
  <c r="CC275" i="2" s="1"/>
  <c r="AZ75" i="2"/>
  <c r="BN76" i="2"/>
  <c r="BR76" i="2"/>
  <c r="AY79" i="2"/>
  <c r="BC79" i="2"/>
  <c r="BL79" i="2"/>
  <c r="BP79" i="2"/>
  <c r="BT79" i="2"/>
  <c r="BA81" i="2"/>
  <c r="AZ84" i="2"/>
  <c r="BQ84" i="2"/>
  <c r="AZ85" i="2"/>
  <c r="BQ85" i="2"/>
  <c r="BA86" i="2"/>
  <c r="AY89" i="2"/>
  <c r="BC89" i="2"/>
  <c r="BL89" i="2"/>
  <c r="BP89" i="2"/>
  <c r="BT89" i="2"/>
  <c r="AZ90" i="2"/>
  <c r="BA91" i="2"/>
  <c r="AZ94" i="2"/>
  <c r="BQ94" i="2"/>
  <c r="AZ95" i="2"/>
  <c r="BQ95" i="2"/>
  <c r="BA96" i="2"/>
  <c r="AY99" i="2"/>
  <c r="BC99" i="2"/>
  <c r="BL99" i="2"/>
  <c r="BP99" i="2"/>
  <c r="BT99" i="2"/>
  <c r="AZ100" i="2"/>
  <c r="BA101" i="2"/>
  <c r="AZ104" i="2"/>
  <c r="BQ104" i="2"/>
  <c r="AZ105" i="2"/>
  <c r="BQ105" i="2"/>
  <c r="BA106" i="2"/>
  <c r="AY109" i="2"/>
  <c r="BC109" i="2"/>
  <c r="BL109" i="2"/>
  <c r="BP109" i="2"/>
  <c r="BT109" i="2"/>
  <c r="AZ110" i="2"/>
  <c r="BA111" i="2"/>
  <c r="AZ114" i="2"/>
  <c r="BQ114" i="2"/>
  <c r="AZ115" i="2"/>
  <c r="BQ115" i="2"/>
  <c r="BA116" i="2"/>
  <c r="AY119" i="2"/>
  <c r="BC119" i="2"/>
  <c r="BL119" i="2"/>
  <c r="BP119" i="2"/>
  <c r="BT119" i="2"/>
  <c r="AZ120" i="2"/>
  <c r="AZ124" i="2"/>
  <c r="AZ125" i="2"/>
  <c r="AY129" i="2"/>
  <c r="BC129" i="2"/>
  <c r="BL129" i="2"/>
  <c r="BP129" i="2"/>
  <c r="BT129" i="2"/>
  <c r="AZ130" i="2"/>
  <c r="AZ134" i="2"/>
  <c r="AZ135" i="2"/>
  <c r="BA136" i="2"/>
  <c r="AY139" i="2"/>
  <c r="BC139" i="2"/>
  <c r="BL139" i="2"/>
  <c r="BP139" i="2"/>
  <c r="BT139" i="2"/>
  <c r="AZ140" i="2"/>
  <c r="BA141" i="2"/>
  <c r="AZ144" i="2"/>
  <c r="AZ145" i="2"/>
  <c r="AY149" i="2"/>
  <c r="BC149" i="2"/>
  <c r="BL149" i="2"/>
  <c r="BP149" i="2"/>
  <c r="BT149" i="2"/>
  <c r="AZ150" i="2"/>
  <c r="BA151" i="2"/>
  <c r="AZ154" i="2"/>
  <c r="BQ154" i="2"/>
  <c r="AZ155" i="2"/>
  <c r="BQ155" i="2"/>
  <c r="BA156" i="2"/>
  <c r="AY159" i="2"/>
  <c r="BC159" i="2"/>
  <c r="BL159" i="2"/>
  <c r="BP159" i="2"/>
  <c r="BT159" i="2"/>
  <c r="AZ160" i="2"/>
  <c r="BA161" i="2"/>
  <c r="AZ164" i="2"/>
  <c r="BQ164" i="2"/>
  <c r="AZ165" i="2"/>
  <c r="BQ165" i="2"/>
  <c r="BA166" i="2"/>
  <c r="AY169" i="2"/>
  <c r="BC169" i="2"/>
  <c r="BL169" i="2"/>
  <c r="BP169" i="2"/>
  <c r="BT169" i="2"/>
  <c r="AZ170" i="2"/>
  <c r="BA171" i="2"/>
  <c r="BO174" i="2"/>
  <c r="BS174" i="2"/>
  <c r="AZ174" i="2"/>
  <c r="BM175" i="2"/>
  <c r="BQ175" i="2"/>
  <c r="BU175" i="2"/>
  <c r="BA175" i="2"/>
  <c r="BR175" i="2"/>
  <c r="BQ176" i="2"/>
  <c r="BA177" i="2"/>
  <c r="BL177" i="2"/>
  <c r="BT177" i="2"/>
  <c r="BL179" i="2"/>
  <c r="BP179" i="2"/>
  <c r="BT179" i="2"/>
  <c r="BS179" i="2"/>
  <c r="AY180" i="2"/>
  <c r="BO177" i="2"/>
  <c r="AZ177" i="2"/>
  <c r="BS177" i="2"/>
  <c r="BB177" i="2"/>
  <c r="BZ229" i="2"/>
  <c r="CA229" i="2" s="1"/>
  <c r="CB229" i="2"/>
  <c r="CC229" i="2" s="1"/>
  <c r="BZ269" i="2"/>
  <c r="CA269" i="2" s="1"/>
  <c r="CB269" i="2"/>
  <c r="CC269" i="2" s="1"/>
  <c r="BZ274" i="2"/>
  <c r="CA274" i="2" s="1"/>
  <c r="CB274" i="2"/>
  <c r="CC274" i="2" s="1"/>
  <c r="BC174" i="2"/>
  <c r="AY175" i="2"/>
  <c r="BP175" i="2"/>
  <c r="AY177" i="2"/>
  <c r="BR177" i="2"/>
  <c r="BQ179" i="2"/>
  <c r="BZ199" i="2"/>
  <c r="CA199" i="2" s="1"/>
  <c r="CB199" i="2"/>
  <c r="CC199" i="2" s="1"/>
  <c r="AY66" i="2"/>
  <c r="BC66" i="2"/>
  <c r="BM67" i="2"/>
  <c r="BQ67" i="2"/>
  <c r="BU67" i="2"/>
  <c r="BN69" i="2"/>
  <c r="BR69" i="2"/>
  <c r="BB70" i="2"/>
  <c r="BO70" i="2"/>
  <c r="BS70" i="2"/>
  <c r="AY71" i="2"/>
  <c r="BC71" i="2"/>
  <c r="BB75" i="2"/>
  <c r="BO75" i="2"/>
  <c r="BS75" i="2"/>
  <c r="AY76" i="2"/>
  <c r="BC76" i="2"/>
  <c r="BM77" i="2"/>
  <c r="BQ77" i="2"/>
  <c r="BU77" i="2"/>
  <c r="BA79" i="2"/>
  <c r="BB80" i="2"/>
  <c r="BO80" i="2"/>
  <c r="BS80" i="2"/>
  <c r="AY81" i="2"/>
  <c r="BC81" i="2"/>
  <c r="BB84" i="2"/>
  <c r="BB85" i="2"/>
  <c r="AY86" i="2"/>
  <c r="BC86" i="2"/>
  <c r="BM87" i="2"/>
  <c r="BQ87" i="2"/>
  <c r="BU87" i="2"/>
  <c r="BB90" i="2"/>
  <c r="BO90" i="2"/>
  <c r="BS90" i="2"/>
  <c r="AY91" i="2"/>
  <c r="BC91" i="2"/>
  <c r="BB94" i="2"/>
  <c r="BB95" i="2"/>
  <c r="AY96" i="2"/>
  <c r="BC96" i="2"/>
  <c r="BM97" i="2"/>
  <c r="BQ97" i="2"/>
  <c r="BU97" i="2"/>
  <c r="BB100" i="2"/>
  <c r="BO100" i="2"/>
  <c r="BS100" i="2"/>
  <c r="AY101" i="2"/>
  <c r="BC101" i="2"/>
  <c r="BB104" i="2"/>
  <c r="BB105" i="2"/>
  <c r="AY106" i="2"/>
  <c r="BC106" i="2"/>
  <c r="BM107" i="2"/>
  <c r="BQ107" i="2"/>
  <c r="BU107" i="2"/>
  <c r="BB110" i="2"/>
  <c r="BO110" i="2"/>
  <c r="BS110" i="2"/>
  <c r="AY111" i="2"/>
  <c r="BC111" i="2"/>
  <c r="BB114" i="2"/>
  <c r="BB115" i="2"/>
  <c r="AY116" i="2"/>
  <c r="BC116" i="2"/>
  <c r="BM117" i="2"/>
  <c r="BQ117" i="2"/>
  <c r="BU117" i="2"/>
  <c r="BB120" i="2"/>
  <c r="BO120" i="2"/>
  <c r="BS120" i="2"/>
  <c r="AY121" i="2"/>
  <c r="BC121" i="2"/>
  <c r="BB124" i="2"/>
  <c r="BB125" i="2"/>
  <c r="AY126" i="2"/>
  <c r="BC126" i="2"/>
  <c r="BM127" i="2"/>
  <c r="BQ127" i="2"/>
  <c r="BU127" i="2"/>
  <c r="BB130" i="2"/>
  <c r="BO130" i="2"/>
  <c r="BS130" i="2"/>
  <c r="AY131" i="2"/>
  <c r="BC131" i="2"/>
  <c r="BB134" i="2"/>
  <c r="BB135" i="2"/>
  <c r="AY136" i="2"/>
  <c r="BC136" i="2"/>
  <c r="BM137" i="2"/>
  <c r="BQ137" i="2"/>
  <c r="BU137" i="2"/>
  <c r="BB140" i="2"/>
  <c r="BO140" i="2"/>
  <c r="BS140" i="2"/>
  <c r="AY141" i="2"/>
  <c r="BC141" i="2"/>
  <c r="BB144" i="2"/>
  <c r="BB145" i="2"/>
  <c r="AY146" i="2"/>
  <c r="BC146" i="2"/>
  <c r="BM147" i="2"/>
  <c r="BQ147" i="2"/>
  <c r="BU147" i="2"/>
  <c r="BB150" i="2"/>
  <c r="BO150" i="2"/>
  <c r="BS150" i="2"/>
  <c r="AY151" i="2"/>
  <c r="BC151" i="2"/>
  <c r="BB154" i="2"/>
  <c r="BB155" i="2"/>
  <c r="AY156" i="2"/>
  <c r="BC156" i="2"/>
  <c r="BM157" i="2"/>
  <c r="BQ157" i="2"/>
  <c r="BU157" i="2"/>
  <c r="BB160" i="2"/>
  <c r="BO160" i="2"/>
  <c r="BS160" i="2"/>
  <c r="AY161" i="2"/>
  <c r="BC161" i="2"/>
  <c r="BB164" i="2"/>
  <c r="BB165" i="2"/>
  <c r="AY166" i="2"/>
  <c r="BC166" i="2"/>
  <c r="BM167" i="2"/>
  <c r="BQ167" i="2"/>
  <c r="BU167" i="2"/>
  <c r="BB170" i="2"/>
  <c r="BO170" i="2"/>
  <c r="BS170" i="2"/>
  <c r="AY171" i="2"/>
  <c r="BC171" i="2"/>
  <c r="BM174" i="2"/>
  <c r="BQ174" i="2"/>
  <c r="BU174" i="2"/>
  <c r="BB174" i="2"/>
  <c r="BP174" i="2"/>
  <c r="AZ175" i="2"/>
  <c r="BS175" i="2"/>
  <c r="BN175" i="2"/>
  <c r="AZ176" i="2"/>
  <c r="BP177" i="2"/>
  <c r="BN179" i="2"/>
  <c r="BR179" i="2"/>
  <c r="BB179" i="2"/>
  <c r="BO179" i="2"/>
  <c r="BM180" i="2"/>
  <c r="BQ180" i="2"/>
  <c r="BA180" i="2"/>
  <c r="BU180" i="2"/>
  <c r="BA67" i="2"/>
  <c r="BB76" i="2"/>
  <c r="BA77" i="2"/>
  <c r="BB81" i="2"/>
  <c r="BB86" i="2"/>
  <c r="BA87" i="2"/>
  <c r="BB91" i="2"/>
  <c r="BB96" i="2"/>
  <c r="BA97" i="2"/>
  <c r="BB101" i="2"/>
  <c r="BB106" i="2"/>
  <c r="BA107" i="2"/>
  <c r="BB111" i="2"/>
  <c r="BB116" i="2"/>
  <c r="BA117" i="2"/>
  <c r="BB121" i="2"/>
  <c r="BB126" i="2"/>
  <c r="BA127" i="2"/>
  <c r="BB131" i="2"/>
  <c r="BB136" i="2"/>
  <c r="BA137" i="2"/>
  <c r="BB141" i="2"/>
  <c r="BB146" i="2"/>
  <c r="BA147" i="2"/>
  <c r="BB151" i="2"/>
  <c r="BB156" i="2"/>
  <c r="BA157" i="2"/>
  <c r="BB161" i="2"/>
  <c r="BB166" i="2"/>
  <c r="BA167" i="2"/>
  <c r="AL169" i="2"/>
  <c r="BB171" i="2"/>
  <c r="BC175" i="2"/>
  <c r="BC177" i="2"/>
  <c r="BC180" i="2"/>
  <c r="BP180" i="2"/>
  <c r="BO281" i="2"/>
  <c r="AZ281" i="2"/>
  <c r="BS281" i="2"/>
  <c r="BB281" i="2"/>
  <c r="BN285" i="2"/>
  <c r="BO285" i="2"/>
  <c r="BR285" i="2"/>
  <c r="BS285" i="2"/>
  <c r="BB285" i="2"/>
  <c r="CB291" i="2"/>
  <c r="CC291" i="2" s="1"/>
  <c r="BZ291" i="2"/>
  <c r="CA291" i="2" s="1"/>
  <c r="BM181" i="2"/>
  <c r="BU181" i="2"/>
  <c r="AY184" i="2"/>
  <c r="BC184" i="2"/>
  <c r="BL184" i="2"/>
  <c r="BP184" i="2"/>
  <c r="BT184" i="2"/>
  <c r="AY185" i="2"/>
  <c r="BC185" i="2"/>
  <c r="BL185" i="2"/>
  <c r="BP185" i="2"/>
  <c r="BT185" i="2"/>
  <c r="AZ186" i="2"/>
  <c r="BM186" i="2"/>
  <c r="BU186" i="2"/>
  <c r="AY187" i="2"/>
  <c r="BN187" i="2"/>
  <c r="BR187" i="2"/>
  <c r="BB189" i="2"/>
  <c r="BO189" i="2"/>
  <c r="BS189" i="2"/>
  <c r="AY190" i="2"/>
  <c r="BC190" i="2"/>
  <c r="BL190" i="2"/>
  <c r="BP190" i="2"/>
  <c r="BT190" i="2"/>
  <c r="AZ191" i="2"/>
  <c r="BM191" i="2"/>
  <c r="BU191" i="2"/>
  <c r="AY194" i="2"/>
  <c r="BC194" i="2"/>
  <c r="BL194" i="2"/>
  <c r="BP194" i="2"/>
  <c r="BT194" i="2"/>
  <c r="AY195" i="2"/>
  <c r="BC195" i="2"/>
  <c r="BL195" i="2"/>
  <c r="BP195" i="2"/>
  <c r="BT195" i="2"/>
  <c r="AZ196" i="2"/>
  <c r="BM196" i="2"/>
  <c r="BU196" i="2"/>
  <c r="AY197" i="2"/>
  <c r="BC197" i="2"/>
  <c r="BN197" i="2"/>
  <c r="BR197" i="2"/>
  <c r="BB199" i="2"/>
  <c r="BO199" i="2"/>
  <c r="BS199" i="2"/>
  <c r="AY200" i="2"/>
  <c r="BC200" i="2"/>
  <c r="BL200" i="2"/>
  <c r="BP200" i="2"/>
  <c r="BT200" i="2"/>
  <c r="AZ201" i="2"/>
  <c r="BM201" i="2"/>
  <c r="BU201" i="2"/>
  <c r="AY204" i="2"/>
  <c r="BC204" i="2"/>
  <c r="BL204" i="2"/>
  <c r="BP204" i="2"/>
  <c r="BT204" i="2"/>
  <c r="AY205" i="2"/>
  <c r="BC205" i="2"/>
  <c r="BL205" i="2"/>
  <c r="BP205" i="2"/>
  <c r="BT205" i="2"/>
  <c r="AZ206" i="2"/>
  <c r="BM206" i="2"/>
  <c r="BU206" i="2"/>
  <c r="AY207" i="2"/>
  <c r="BC207" i="2"/>
  <c r="BN207" i="2"/>
  <c r="BR207" i="2"/>
  <c r="BB209" i="2"/>
  <c r="BO209" i="2"/>
  <c r="BS209" i="2"/>
  <c r="AY210" i="2"/>
  <c r="BC210" i="2"/>
  <c r="BL210" i="2"/>
  <c r="BP210" i="2"/>
  <c r="BT210" i="2"/>
  <c r="AZ211" i="2"/>
  <c r="BM211" i="2"/>
  <c r="BU211" i="2"/>
  <c r="AY214" i="2"/>
  <c r="BC214" i="2"/>
  <c r="BL214" i="2"/>
  <c r="BP214" i="2"/>
  <c r="BT214" i="2"/>
  <c r="AY215" i="2"/>
  <c r="BC215" i="2"/>
  <c r="BL215" i="2"/>
  <c r="BP215" i="2"/>
  <c r="BT215" i="2"/>
  <c r="AZ216" i="2"/>
  <c r="BM216" i="2"/>
  <c r="BU216" i="2"/>
  <c r="AY217" i="2"/>
  <c r="BC217" i="2"/>
  <c r="BN217" i="2"/>
  <c r="BR217" i="2"/>
  <c r="BB219" i="2"/>
  <c r="BO219" i="2"/>
  <c r="BS219" i="2"/>
  <c r="AY220" i="2"/>
  <c r="BC220" i="2"/>
  <c r="BL220" i="2"/>
  <c r="BP220" i="2"/>
  <c r="BT220" i="2"/>
  <c r="AZ221" i="2"/>
  <c r="BM221" i="2"/>
  <c r="BU221" i="2"/>
  <c r="AY224" i="2"/>
  <c r="BC224" i="2"/>
  <c r="BL224" i="2"/>
  <c r="BP224" i="2"/>
  <c r="BT224" i="2"/>
  <c r="AY225" i="2"/>
  <c r="BC225" i="2"/>
  <c r="BL225" i="2"/>
  <c r="BP225" i="2"/>
  <c r="BT225" i="2"/>
  <c r="AZ226" i="2"/>
  <c r="BM226" i="2"/>
  <c r="BU226" i="2"/>
  <c r="AY227" i="2"/>
  <c r="BC227" i="2"/>
  <c r="BN227" i="2"/>
  <c r="BR227" i="2"/>
  <c r="BB229" i="2"/>
  <c r="BO229" i="2"/>
  <c r="BS229" i="2"/>
  <c r="AY230" i="2"/>
  <c r="BC230" i="2"/>
  <c r="BL230" i="2"/>
  <c r="BP230" i="2"/>
  <c r="BT230" i="2"/>
  <c r="AZ231" i="2"/>
  <c r="BM231" i="2"/>
  <c r="BU231" i="2"/>
  <c r="AY234" i="2"/>
  <c r="BC234" i="2"/>
  <c r="BL234" i="2"/>
  <c r="BP234" i="2"/>
  <c r="BT234" i="2"/>
  <c r="AY235" i="2"/>
  <c r="BC235" i="2"/>
  <c r="BL235" i="2"/>
  <c r="BP235" i="2"/>
  <c r="AZ236" i="2"/>
  <c r="BM236" i="2"/>
  <c r="AY237" i="2"/>
  <c r="BC237" i="2"/>
  <c r="BN237" i="2"/>
  <c r="BR237" i="2"/>
  <c r="BB239" i="2"/>
  <c r="BO239" i="2"/>
  <c r="BS239" i="2"/>
  <c r="AY240" i="2"/>
  <c r="BC240" i="2"/>
  <c r="BL240" i="2"/>
  <c r="BP240" i="2"/>
  <c r="BT240" i="2"/>
  <c r="AZ241" i="2"/>
  <c r="AY244" i="2"/>
  <c r="BC244" i="2"/>
  <c r="AY245" i="2"/>
  <c r="BC245" i="2"/>
  <c r="AZ246" i="2"/>
  <c r="AY247" i="2"/>
  <c r="BC247" i="2"/>
  <c r="BN247" i="2"/>
  <c r="BR247" i="2"/>
  <c r="BB249" i="2"/>
  <c r="BO249" i="2"/>
  <c r="BS249" i="2"/>
  <c r="AY250" i="2"/>
  <c r="BC250" i="2"/>
  <c r="BL250" i="2"/>
  <c r="BP250" i="2"/>
  <c r="BT250" i="2"/>
  <c r="AZ251" i="2"/>
  <c r="AY254" i="2"/>
  <c r="BC254" i="2"/>
  <c r="AY255" i="2"/>
  <c r="BC255" i="2"/>
  <c r="AZ256" i="2"/>
  <c r="AY257" i="2"/>
  <c r="BC257" i="2"/>
  <c r="BN257" i="2"/>
  <c r="BR257" i="2"/>
  <c r="BB259" i="2"/>
  <c r="BO259" i="2"/>
  <c r="BS259" i="2"/>
  <c r="AY260" i="2"/>
  <c r="BC260" i="2"/>
  <c r="BL260" i="2"/>
  <c r="BP260" i="2"/>
  <c r="BT260" i="2"/>
  <c r="AZ261" i="2"/>
  <c r="AY264" i="2"/>
  <c r="BC264" i="2"/>
  <c r="AY265" i="2"/>
  <c r="BC265" i="2"/>
  <c r="AZ266" i="2"/>
  <c r="AY267" i="2"/>
  <c r="BC267" i="2"/>
  <c r="BN267" i="2"/>
  <c r="BR267" i="2"/>
  <c r="BB269" i="2"/>
  <c r="BO269" i="2"/>
  <c r="BS269" i="2"/>
  <c r="AY270" i="2"/>
  <c r="BC270" i="2"/>
  <c r="BL270" i="2"/>
  <c r="BP270" i="2"/>
  <c r="BT270" i="2"/>
  <c r="AZ271" i="2"/>
  <c r="AY274" i="2"/>
  <c r="BC274" i="2"/>
  <c r="AY275" i="2"/>
  <c r="BC275" i="2"/>
  <c r="AZ276" i="2"/>
  <c r="AY277" i="2"/>
  <c r="BC277" i="2"/>
  <c r="BN277" i="2"/>
  <c r="BR277" i="2"/>
  <c r="AY279" i="2"/>
  <c r="BN281" i="2"/>
  <c r="AY284" i="2"/>
  <c r="BL284" i="2"/>
  <c r="AZ279" i="2"/>
  <c r="BO279" i="2"/>
  <c r="BS279" i="2"/>
  <c r="BB279" i="2"/>
  <c r="BZ316" i="2"/>
  <c r="CA316" i="2" s="1"/>
  <c r="CB316" i="2"/>
  <c r="CC316" i="2" s="1"/>
  <c r="BB175" i="2"/>
  <c r="BO175" i="2"/>
  <c r="AY176" i="2"/>
  <c r="BC176" i="2"/>
  <c r="BL176" i="2"/>
  <c r="BP176" i="2"/>
  <c r="BT176" i="2"/>
  <c r="BA179" i="2"/>
  <c r="BB180" i="2"/>
  <c r="BO180" i="2"/>
  <c r="BS180" i="2"/>
  <c r="AY181" i="2"/>
  <c r="BC181" i="2"/>
  <c r="BL181" i="2"/>
  <c r="BP181" i="2"/>
  <c r="BT181" i="2"/>
  <c r="BB184" i="2"/>
  <c r="BO184" i="2"/>
  <c r="BB185" i="2"/>
  <c r="BO185" i="2"/>
  <c r="AY186" i="2"/>
  <c r="BC186" i="2"/>
  <c r="BL186" i="2"/>
  <c r="BP186" i="2"/>
  <c r="BT186" i="2"/>
  <c r="BB187" i="2"/>
  <c r="BM187" i="2"/>
  <c r="BQ187" i="2"/>
  <c r="BU187" i="2"/>
  <c r="BA189" i="2"/>
  <c r="BB190" i="2"/>
  <c r="BO190" i="2"/>
  <c r="BS190" i="2"/>
  <c r="AY191" i="2"/>
  <c r="BC191" i="2"/>
  <c r="BL191" i="2"/>
  <c r="BP191" i="2"/>
  <c r="BT191" i="2"/>
  <c r="BB194" i="2"/>
  <c r="BO194" i="2"/>
  <c r="BB195" i="2"/>
  <c r="BO195" i="2"/>
  <c r="AY196" i="2"/>
  <c r="BC196" i="2"/>
  <c r="BL196" i="2"/>
  <c r="BP196" i="2"/>
  <c r="BT196" i="2"/>
  <c r="BB197" i="2"/>
  <c r="BM197" i="2"/>
  <c r="BQ197" i="2"/>
  <c r="BU197" i="2"/>
  <c r="BA199" i="2"/>
  <c r="BB200" i="2"/>
  <c r="BO200" i="2"/>
  <c r="BS200" i="2"/>
  <c r="AY201" i="2"/>
  <c r="BC201" i="2"/>
  <c r="BL201" i="2"/>
  <c r="BP201" i="2"/>
  <c r="BT201" i="2"/>
  <c r="BB204" i="2"/>
  <c r="BO204" i="2"/>
  <c r="BB205" i="2"/>
  <c r="BO205" i="2"/>
  <c r="AY206" i="2"/>
  <c r="BC206" i="2"/>
  <c r="BL206" i="2"/>
  <c r="BP206" i="2"/>
  <c r="BT206" i="2"/>
  <c r="BB207" i="2"/>
  <c r="BM207" i="2"/>
  <c r="BQ207" i="2"/>
  <c r="BU207" i="2"/>
  <c r="BA209" i="2"/>
  <c r="BB210" i="2"/>
  <c r="BO210" i="2"/>
  <c r="BS210" i="2"/>
  <c r="AY211" i="2"/>
  <c r="BC211" i="2"/>
  <c r="BL211" i="2"/>
  <c r="BP211" i="2"/>
  <c r="BT211" i="2"/>
  <c r="BB214" i="2"/>
  <c r="BO214" i="2"/>
  <c r="BB215" i="2"/>
  <c r="BO215" i="2"/>
  <c r="AY216" i="2"/>
  <c r="BC216" i="2"/>
  <c r="BL216" i="2"/>
  <c r="BP216" i="2"/>
  <c r="BT216" i="2"/>
  <c r="BB217" i="2"/>
  <c r="BM217" i="2"/>
  <c r="BQ217" i="2"/>
  <c r="BU217" i="2"/>
  <c r="BA219" i="2"/>
  <c r="BB220" i="2"/>
  <c r="BO220" i="2"/>
  <c r="BS220" i="2"/>
  <c r="AY221" i="2"/>
  <c r="BC221" i="2"/>
  <c r="BL221" i="2"/>
  <c r="BP221" i="2"/>
  <c r="BT221" i="2"/>
  <c r="BB224" i="2"/>
  <c r="BO224" i="2"/>
  <c r="BB225" i="2"/>
  <c r="BO225" i="2"/>
  <c r="AY226" i="2"/>
  <c r="BC226" i="2"/>
  <c r="BL226" i="2"/>
  <c r="BP226" i="2"/>
  <c r="BT226" i="2"/>
  <c r="BB227" i="2"/>
  <c r="BM227" i="2"/>
  <c r="BQ227" i="2"/>
  <c r="BU227" i="2"/>
  <c r="BA229" i="2"/>
  <c r="BB230" i="2"/>
  <c r="BO230" i="2"/>
  <c r="BS230" i="2"/>
  <c r="AY231" i="2"/>
  <c r="BC231" i="2"/>
  <c r="BL231" i="2"/>
  <c r="BP231" i="2"/>
  <c r="BT231" i="2"/>
  <c r="BB234" i="2"/>
  <c r="BO234" i="2"/>
  <c r="BB235" i="2"/>
  <c r="BO235" i="2"/>
  <c r="AY236" i="2"/>
  <c r="BC236" i="2"/>
  <c r="BL236" i="2"/>
  <c r="BP236" i="2"/>
  <c r="BT236" i="2"/>
  <c r="BB237" i="2"/>
  <c r="BM237" i="2"/>
  <c r="BQ237" i="2"/>
  <c r="BU237" i="2"/>
  <c r="BA239" i="2"/>
  <c r="BB240" i="2"/>
  <c r="BO240" i="2"/>
  <c r="BS240" i="2"/>
  <c r="AY241" i="2"/>
  <c r="BC241" i="2"/>
  <c r="BL241" i="2"/>
  <c r="BP241" i="2"/>
  <c r="BT241" i="2"/>
  <c r="BB244" i="2"/>
  <c r="BO244" i="2"/>
  <c r="BB245" i="2"/>
  <c r="BO245" i="2"/>
  <c r="AY246" i="2"/>
  <c r="BC246" i="2"/>
  <c r="BL246" i="2"/>
  <c r="BP246" i="2"/>
  <c r="BT246" i="2"/>
  <c r="BB247" i="2"/>
  <c r="BM247" i="2"/>
  <c r="BQ247" i="2"/>
  <c r="BU247" i="2"/>
  <c r="BA249" i="2"/>
  <c r="BB250" i="2"/>
  <c r="BO250" i="2"/>
  <c r="BS250" i="2"/>
  <c r="AY251" i="2"/>
  <c r="BC251" i="2"/>
  <c r="BL251" i="2"/>
  <c r="BP251" i="2"/>
  <c r="BT251" i="2"/>
  <c r="BB254" i="2"/>
  <c r="BO254" i="2"/>
  <c r="BB255" i="2"/>
  <c r="BO255" i="2"/>
  <c r="AY256" i="2"/>
  <c r="BC256" i="2"/>
  <c r="BL256" i="2"/>
  <c r="BP256" i="2"/>
  <c r="BT256" i="2"/>
  <c r="BB257" i="2"/>
  <c r="BM257" i="2"/>
  <c r="BQ257" i="2"/>
  <c r="BU257" i="2"/>
  <c r="BA259" i="2"/>
  <c r="BB260" i="2"/>
  <c r="BO260" i="2"/>
  <c r="BS260" i="2"/>
  <c r="AY261" i="2"/>
  <c r="BC261" i="2"/>
  <c r="BL261" i="2"/>
  <c r="BP261" i="2"/>
  <c r="BT261" i="2"/>
  <c r="BB264" i="2"/>
  <c r="BO264" i="2"/>
  <c r="BB265" i="2"/>
  <c r="BO265" i="2"/>
  <c r="AY266" i="2"/>
  <c r="BC266" i="2"/>
  <c r="BL266" i="2"/>
  <c r="BP266" i="2"/>
  <c r="BT266" i="2"/>
  <c r="BB267" i="2"/>
  <c r="BM267" i="2"/>
  <c r="BQ267" i="2"/>
  <c r="BU267" i="2"/>
  <c r="BA269" i="2"/>
  <c r="BB270" i="2"/>
  <c r="BO270" i="2"/>
  <c r="BS270" i="2"/>
  <c r="AY271" i="2"/>
  <c r="BC271" i="2"/>
  <c r="BL271" i="2"/>
  <c r="BP271" i="2"/>
  <c r="BT271" i="2"/>
  <c r="BB274" i="2"/>
  <c r="BO274" i="2"/>
  <c r="BB275" i="2"/>
  <c r="BO275" i="2"/>
  <c r="AY276" i="2"/>
  <c r="BC276" i="2"/>
  <c r="BL276" i="2"/>
  <c r="BP276" i="2"/>
  <c r="BT276" i="2"/>
  <c r="BB277" i="2"/>
  <c r="BM277" i="2"/>
  <c r="BQ277" i="2"/>
  <c r="BU277" i="2"/>
  <c r="BN279" i="2"/>
  <c r="AZ280" i="2"/>
  <c r="BC281" i="2"/>
  <c r="BL281" i="2"/>
  <c r="BT281" i="2"/>
  <c r="AZ285" i="2"/>
  <c r="BU287" i="2"/>
  <c r="CB320" i="2"/>
  <c r="CC320" i="2" s="1"/>
  <c r="BZ320" i="2"/>
  <c r="CA320" i="2" s="1"/>
  <c r="CB331" i="2"/>
  <c r="CC331" i="2" s="1"/>
  <c r="BZ331" i="2"/>
  <c r="CA331" i="2" s="1"/>
  <c r="BN180" i="2"/>
  <c r="BR180" i="2"/>
  <c r="BB181" i="2"/>
  <c r="BS181" i="2"/>
  <c r="BR184" i="2"/>
  <c r="BR185" i="2"/>
  <c r="BB186" i="2"/>
  <c r="BS186" i="2"/>
  <c r="BA187" i="2"/>
  <c r="AZ189" i="2"/>
  <c r="BA190" i="2"/>
  <c r="BN190" i="2"/>
  <c r="BR190" i="2"/>
  <c r="BB191" i="2"/>
  <c r="BS191" i="2"/>
  <c r="BR194" i="2"/>
  <c r="BR195" i="2"/>
  <c r="BB196" i="2"/>
  <c r="BS196" i="2"/>
  <c r="BA197" i="2"/>
  <c r="AZ199" i="2"/>
  <c r="BA200" i="2"/>
  <c r="BN200" i="2"/>
  <c r="BR200" i="2"/>
  <c r="BB201" i="2"/>
  <c r="BS201" i="2"/>
  <c r="BR204" i="2"/>
  <c r="BR205" i="2"/>
  <c r="BB206" i="2"/>
  <c r="BS206" i="2"/>
  <c r="BA207" i="2"/>
  <c r="AZ209" i="2"/>
  <c r="BA210" i="2"/>
  <c r="BN210" i="2"/>
  <c r="BR210" i="2"/>
  <c r="BB211" i="2"/>
  <c r="BS211" i="2"/>
  <c r="BR214" i="2"/>
  <c r="BR215" i="2"/>
  <c r="BB216" i="2"/>
  <c r="BS216" i="2"/>
  <c r="BA217" i="2"/>
  <c r="AZ219" i="2"/>
  <c r="BA220" i="2"/>
  <c r="BN220" i="2"/>
  <c r="BR220" i="2"/>
  <c r="BB221" i="2"/>
  <c r="BS221" i="2"/>
  <c r="BR224" i="2"/>
  <c r="BR225" i="2"/>
  <c r="BB226" i="2"/>
  <c r="BS226" i="2"/>
  <c r="BA227" i="2"/>
  <c r="AZ229" i="2"/>
  <c r="BA230" i="2"/>
  <c r="BN230" i="2"/>
  <c r="BR230" i="2"/>
  <c r="BB231" i="2"/>
  <c r="BS231" i="2"/>
  <c r="BR234" i="2"/>
  <c r="BR235" i="2"/>
  <c r="BB236" i="2"/>
  <c r="BS236" i="2"/>
  <c r="BA237" i="2"/>
  <c r="AZ239" i="2"/>
  <c r="BA240" i="2"/>
  <c r="BN240" i="2"/>
  <c r="BR240" i="2"/>
  <c r="BB241" i="2"/>
  <c r="BS241" i="2"/>
  <c r="BR244" i="2"/>
  <c r="BR245" i="2"/>
  <c r="BB246" i="2"/>
  <c r="BS246" i="2"/>
  <c r="BA247" i="2"/>
  <c r="BN250" i="2"/>
  <c r="BR250" i="2"/>
  <c r="BB251" i="2"/>
  <c r="BS251" i="2"/>
  <c r="BR254" i="2"/>
  <c r="BR255" i="2"/>
  <c r="BB256" i="2"/>
  <c r="BS256" i="2"/>
  <c r="BA257" i="2"/>
  <c r="BN260" i="2"/>
  <c r="BR260" i="2"/>
  <c r="BB261" i="2"/>
  <c r="BS261" i="2"/>
  <c r="BR264" i="2"/>
  <c r="BR265" i="2"/>
  <c r="BB266" i="2"/>
  <c r="BS266" i="2"/>
  <c r="BA267" i="2"/>
  <c r="BN270" i="2"/>
  <c r="BR270" i="2"/>
  <c r="BB271" i="2"/>
  <c r="BS271" i="2"/>
  <c r="BR274" i="2"/>
  <c r="BR275" i="2"/>
  <c r="BB276" i="2"/>
  <c r="BS276" i="2"/>
  <c r="BA277" i="2"/>
  <c r="BL277" i="2"/>
  <c r="BT277" i="2"/>
  <c r="BL279" i="2"/>
  <c r="BA281" i="2"/>
  <c r="BT284" i="2"/>
  <c r="AZ286" i="2"/>
  <c r="CB300" i="2"/>
  <c r="CC300" i="2" s="1"/>
  <c r="BZ300" i="2"/>
  <c r="CA300" i="2" s="1"/>
  <c r="CB309" i="2"/>
  <c r="CC309" i="2" s="1"/>
  <c r="BZ309" i="2"/>
  <c r="CA309" i="2" s="1"/>
  <c r="CB311" i="2"/>
  <c r="CC311" i="2" s="1"/>
  <c r="BZ311" i="2"/>
  <c r="CA311" i="2" s="1"/>
  <c r="BZ314" i="2"/>
  <c r="CA314" i="2" s="1"/>
  <c r="CB314" i="2"/>
  <c r="CC314" i="2" s="1"/>
  <c r="CB315" i="2"/>
  <c r="CC315" i="2" s="1"/>
  <c r="BZ315" i="2"/>
  <c r="CA315" i="2" s="1"/>
  <c r="AY179" i="2"/>
  <c r="BC179" i="2"/>
  <c r="AZ187" i="2"/>
  <c r="AY189" i="2"/>
  <c r="BC189" i="2"/>
  <c r="AZ197" i="2"/>
  <c r="AY199" i="2"/>
  <c r="BC199" i="2"/>
  <c r="AZ207" i="2"/>
  <c r="AY209" i="2"/>
  <c r="BC209" i="2"/>
  <c r="AZ217" i="2"/>
  <c r="AY219" i="2"/>
  <c r="BC219" i="2"/>
  <c r="AZ227" i="2"/>
  <c r="AY229" i="2"/>
  <c r="BC229" i="2"/>
  <c r="AZ237" i="2"/>
  <c r="AY239" i="2"/>
  <c r="BC239" i="2"/>
  <c r="AZ247" i="2"/>
  <c r="AY249" i="2"/>
  <c r="BC249" i="2"/>
  <c r="AZ257" i="2"/>
  <c r="AY259" i="2"/>
  <c r="BC259" i="2"/>
  <c r="AZ267" i="2"/>
  <c r="AY269" i="2"/>
  <c r="BC269" i="2"/>
  <c r="AZ277" i="2"/>
  <c r="BM279" i="2"/>
  <c r="BA279" i="2"/>
  <c r="BR279" i="2"/>
  <c r="AY281" i="2"/>
  <c r="BP281" i="2"/>
  <c r="BM284" i="2"/>
  <c r="BU284" i="2"/>
  <c r="BC284" i="2"/>
  <c r="BP284" i="2"/>
  <c r="BS286" i="2"/>
  <c r="BL287" i="2"/>
  <c r="BP287" i="2"/>
  <c r="BT287" i="2"/>
  <c r="BM287" i="2"/>
  <c r="BZ346" i="2"/>
  <c r="CA346" i="2" s="1"/>
  <c r="CB346" i="2"/>
  <c r="CC346" i="2" s="1"/>
  <c r="CB350" i="2"/>
  <c r="CC350" i="2" s="1"/>
  <c r="BZ350" i="2"/>
  <c r="CA350" i="2" s="1"/>
  <c r="CB370" i="2"/>
  <c r="CC370" i="2" s="1"/>
  <c r="BZ370" i="2"/>
  <c r="CA370" i="2" s="1"/>
  <c r="CB374" i="2"/>
  <c r="CC374" i="2" s="1"/>
  <c r="BZ374" i="2"/>
  <c r="CA374" i="2" s="1"/>
  <c r="CB390" i="2"/>
  <c r="CC390" i="2" s="1"/>
  <c r="BZ390" i="2"/>
  <c r="CA390" i="2" s="1"/>
  <c r="BN284" i="2"/>
  <c r="BR284" i="2"/>
  <c r="AZ287" i="2"/>
  <c r="BO287" i="2"/>
  <c r="BS287" i="2"/>
  <c r="BA289" i="2"/>
  <c r="BN289" i="2"/>
  <c r="BR289" i="2"/>
  <c r="AY290" i="2"/>
  <c r="BC290" i="2"/>
  <c r="BL290" i="2"/>
  <c r="BP290" i="2"/>
  <c r="BT290" i="2"/>
  <c r="BA291" i="2"/>
  <c r="BN291" i="2"/>
  <c r="BR291" i="2"/>
  <c r="AY294" i="2"/>
  <c r="BC294" i="2"/>
  <c r="AZ295" i="2"/>
  <c r="BM295" i="2"/>
  <c r="BQ295" i="2"/>
  <c r="BU295" i="2"/>
  <c r="BB296" i="2"/>
  <c r="BO296" i="2"/>
  <c r="BS296" i="2"/>
  <c r="BB297" i="2"/>
  <c r="AY299" i="2"/>
  <c r="BC299" i="2"/>
  <c r="BL299" i="2"/>
  <c r="BP299" i="2"/>
  <c r="BT299" i="2"/>
  <c r="BA300" i="2"/>
  <c r="BN300" i="2"/>
  <c r="BR300" i="2"/>
  <c r="AY301" i="2"/>
  <c r="BC301" i="2"/>
  <c r="BL301" i="2"/>
  <c r="BP301" i="2"/>
  <c r="BT301" i="2"/>
  <c r="BA304" i="2"/>
  <c r="BN304" i="2"/>
  <c r="BR304" i="2"/>
  <c r="BB305" i="2"/>
  <c r="BO305" i="2"/>
  <c r="BS305" i="2"/>
  <c r="AZ306" i="2"/>
  <c r="AZ307" i="2"/>
  <c r="BO307" i="2"/>
  <c r="BS307" i="2"/>
  <c r="BA309" i="2"/>
  <c r="BN309" i="2"/>
  <c r="BR309" i="2"/>
  <c r="AY310" i="2"/>
  <c r="BC310" i="2"/>
  <c r="BL310" i="2"/>
  <c r="BP310" i="2"/>
  <c r="BT310" i="2"/>
  <c r="BA311" i="2"/>
  <c r="BN311" i="2"/>
  <c r="BR311" i="2"/>
  <c r="AY314" i="2"/>
  <c r="BC314" i="2"/>
  <c r="AZ315" i="2"/>
  <c r="BM315" i="2"/>
  <c r="BQ315" i="2"/>
  <c r="BU315" i="2"/>
  <c r="BB316" i="2"/>
  <c r="BO316" i="2"/>
  <c r="BS316" i="2"/>
  <c r="BB317" i="2"/>
  <c r="AY319" i="2"/>
  <c r="BC319" i="2"/>
  <c r="BL319" i="2"/>
  <c r="BP319" i="2"/>
  <c r="BT319" i="2"/>
  <c r="BA320" i="2"/>
  <c r="BN320" i="2"/>
  <c r="BR320" i="2"/>
  <c r="AY321" i="2"/>
  <c r="BC321" i="2"/>
  <c r="BL321" i="2"/>
  <c r="BP321" i="2"/>
  <c r="BT321" i="2"/>
  <c r="BA324" i="2"/>
  <c r="BN324" i="2"/>
  <c r="BR324" i="2"/>
  <c r="BB325" i="2"/>
  <c r="BO325" i="2"/>
  <c r="BS325" i="2"/>
  <c r="AZ326" i="2"/>
  <c r="AZ327" i="2"/>
  <c r="BO327" i="2"/>
  <c r="BS327" i="2"/>
  <c r="BA329" i="2"/>
  <c r="BN329" i="2"/>
  <c r="BR329" i="2"/>
  <c r="AY330" i="2"/>
  <c r="BC330" i="2"/>
  <c r="BL330" i="2"/>
  <c r="BP330" i="2"/>
  <c r="BT330" i="2"/>
  <c r="BA331" i="2"/>
  <c r="BN331" i="2"/>
  <c r="BR331" i="2"/>
  <c r="AY334" i="2"/>
  <c r="BC334" i="2"/>
  <c r="AZ335" i="2"/>
  <c r="BM335" i="2"/>
  <c r="BQ335" i="2"/>
  <c r="BU335" i="2"/>
  <c r="BB336" i="2"/>
  <c r="BO336" i="2"/>
  <c r="BS336" i="2"/>
  <c r="BB337" i="2"/>
  <c r="AY339" i="2"/>
  <c r="BC339" i="2"/>
  <c r="BL339" i="2"/>
  <c r="BP339" i="2"/>
  <c r="BT339" i="2"/>
  <c r="BQ340" i="2"/>
  <c r="BM341" i="2"/>
  <c r="BZ375" i="2"/>
  <c r="CA375" i="2" s="1"/>
  <c r="CB375" i="2"/>
  <c r="CC375" i="2" s="1"/>
  <c r="AY280" i="2"/>
  <c r="BC280" i="2"/>
  <c r="BL280" i="2"/>
  <c r="BP280" i="2"/>
  <c r="BT280" i="2"/>
  <c r="AZ284" i="2"/>
  <c r="BQ284" i="2"/>
  <c r="BA285" i="2"/>
  <c r="AY286" i="2"/>
  <c r="BC286" i="2"/>
  <c r="BL286" i="2"/>
  <c r="BP286" i="2"/>
  <c r="BT286" i="2"/>
  <c r="AY287" i="2"/>
  <c r="BC287" i="2"/>
  <c r="AZ289" i="2"/>
  <c r="BM289" i="2"/>
  <c r="BQ289" i="2"/>
  <c r="BU289" i="2"/>
  <c r="BB290" i="2"/>
  <c r="BO290" i="2"/>
  <c r="BS290" i="2"/>
  <c r="AZ291" i="2"/>
  <c r="BM291" i="2"/>
  <c r="BQ291" i="2"/>
  <c r="BU291" i="2"/>
  <c r="BB294" i="2"/>
  <c r="BO294" i="2"/>
  <c r="AY295" i="2"/>
  <c r="BC295" i="2"/>
  <c r="BP295" i="2"/>
  <c r="BA296" i="2"/>
  <c r="BA297" i="2"/>
  <c r="BL297" i="2"/>
  <c r="BT297" i="2"/>
  <c r="BB299" i="2"/>
  <c r="BO299" i="2"/>
  <c r="BS299" i="2"/>
  <c r="AZ300" i="2"/>
  <c r="BM300" i="2"/>
  <c r="BQ300" i="2"/>
  <c r="BU300" i="2"/>
  <c r="BB301" i="2"/>
  <c r="BO301" i="2"/>
  <c r="BS301" i="2"/>
  <c r="AZ304" i="2"/>
  <c r="BQ304" i="2"/>
  <c r="BA305" i="2"/>
  <c r="BN305" i="2"/>
  <c r="BR305" i="2"/>
  <c r="AY306" i="2"/>
  <c r="BC306" i="2"/>
  <c r="BL306" i="2"/>
  <c r="BP306" i="2"/>
  <c r="BT306" i="2"/>
  <c r="AY307" i="2"/>
  <c r="BC307" i="2"/>
  <c r="AZ309" i="2"/>
  <c r="BM309" i="2"/>
  <c r="BQ309" i="2"/>
  <c r="BU309" i="2"/>
  <c r="BB310" i="2"/>
  <c r="BO310" i="2"/>
  <c r="BS310" i="2"/>
  <c r="AZ311" i="2"/>
  <c r="BM311" i="2"/>
  <c r="BQ311" i="2"/>
  <c r="BU311" i="2"/>
  <c r="BB314" i="2"/>
  <c r="BO314" i="2"/>
  <c r="AY315" i="2"/>
  <c r="BC315" i="2"/>
  <c r="BP315" i="2"/>
  <c r="BA316" i="2"/>
  <c r="BA317" i="2"/>
  <c r="BL317" i="2"/>
  <c r="BT317" i="2"/>
  <c r="BB319" i="2"/>
  <c r="BO319" i="2"/>
  <c r="BS319" i="2"/>
  <c r="AZ320" i="2"/>
  <c r="BM320" i="2"/>
  <c r="BQ320" i="2"/>
  <c r="BU320" i="2"/>
  <c r="BB321" i="2"/>
  <c r="BO321" i="2"/>
  <c r="BS321" i="2"/>
  <c r="AZ324" i="2"/>
  <c r="BQ324" i="2"/>
  <c r="BA325" i="2"/>
  <c r="BN325" i="2"/>
  <c r="BR325" i="2"/>
  <c r="AY326" i="2"/>
  <c r="BC326" i="2"/>
  <c r="BL326" i="2"/>
  <c r="BP326" i="2"/>
  <c r="BT326" i="2"/>
  <c r="AY327" i="2"/>
  <c r="BC327" i="2"/>
  <c r="AZ329" i="2"/>
  <c r="BM329" i="2"/>
  <c r="BQ329" i="2"/>
  <c r="BU329" i="2"/>
  <c r="BB330" i="2"/>
  <c r="BO330" i="2"/>
  <c r="BS330" i="2"/>
  <c r="AZ331" i="2"/>
  <c r="BM331" i="2"/>
  <c r="BQ331" i="2"/>
  <c r="BU331" i="2"/>
  <c r="BB334" i="2"/>
  <c r="BO334" i="2"/>
  <c r="AY335" i="2"/>
  <c r="BC335" i="2"/>
  <c r="BP335" i="2"/>
  <c r="BA336" i="2"/>
  <c r="BA337" i="2"/>
  <c r="BL337" i="2"/>
  <c r="BT337" i="2"/>
  <c r="BB339" i="2"/>
  <c r="BO339" i="2"/>
  <c r="BS339" i="2"/>
  <c r="BN340" i="2"/>
  <c r="BR340" i="2"/>
  <c r="BB340" i="2"/>
  <c r="BO340" i="2"/>
  <c r="CB341" i="2"/>
  <c r="CC341" i="2" s="1"/>
  <c r="BZ341" i="2"/>
  <c r="CA341" i="2" s="1"/>
  <c r="CB359" i="2"/>
  <c r="CC359" i="2" s="1"/>
  <c r="BZ359" i="2"/>
  <c r="CA359" i="2" s="1"/>
  <c r="CB379" i="2"/>
  <c r="CC379" i="2" s="1"/>
  <c r="BZ379" i="2"/>
  <c r="CA379" i="2" s="1"/>
  <c r="CB381" i="2"/>
  <c r="CC381" i="2" s="1"/>
  <c r="BZ381" i="2"/>
  <c r="CA381" i="2" s="1"/>
  <c r="AY289" i="2"/>
  <c r="BC289" i="2"/>
  <c r="BN290" i="2"/>
  <c r="BR290" i="2"/>
  <c r="AY291" i="2"/>
  <c r="BC291" i="2"/>
  <c r="BR294" i="2"/>
  <c r="AZ297" i="2"/>
  <c r="BS297" i="2"/>
  <c r="BN299" i="2"/>
  <c r="BR299" i="2"/>
  <c r="AY300" i="2"/>
  <c r="BC300" i="2"/>
  <c r="BN301" i="2"/>
  <c r="BR301" i="2"/>
  <c r="AY304" i="2"/>
  <c r="BC304" i="2"/>
  <c r="BB306" i="2"/>
  <c r="BS306" i="2"/>
  <c r="AY309" i="2"/>
  <c r="BC309" i="2"/>
  <c r="BN310" i="2"/>
  <c r="BR310" i="2"/>
  <c r="AY311" i="2"/>
  <c r="BC311" i="2"/>
  <c r="BR314" i="2"/>
  <c r="AZ317" i="2"/>
  <c r="BS317" i="2"/>
  <c r="BN319" i="2"/>
  <c r="BR319" i="2"/>
  <c r="AY320" i="2"/>
  <c r="BC320" i="2"/>
  <c r="BN321" i="2"/>
  <c r="BR321" i="2"/>
  <c r="AY324" i="2"/>
  <c r="BC324" i="2"/>
  <c r="BB326" i="2"/>
  <c r="BS326" i="2"/>
  <c r="AY329" i="2"/>
  <c r="BC329" i="2"/>
  <c r="BN330" i="2"/>
  <c r="BR330" i="2"/>
  <c r="AY331" i="2"/>
  <c r="BC331" i="2"/>
  <c r="BR334" i="2"/>
  <c r="AZ337" i="2"/>
  <c r="BS337" i="2"/>
  <c r="BN339" i="2"/>
  <c r="BR339" i="2"/>
  <c r="BM340" i="2"/>
  <c r="BB284" i="2"/>
  <c r="AY285" i="2"/>
  <c r="BC285" i="2"/>
  <c r="BA287" i="2"/>
  <c r="BB289" i="2"/>
  <c r="BB291" i="2"/>
  <c r="AY296" i="2"/>
  <c r="BC296" i="2"/>
  <c r="BB300" i="2"/>
  <c r="BB304" i="2"/>
  <c r="AY305" i="2"/>
  <c r="BC305" i="2"/>
  <c r="BA307" i="2"/>
  <c r="BB309" i="2"/>
  <c r="BB311" i="2"/>
  <c r="AY316" i="2"/>
  <c r="BC316" i="2"/>
  <c r="BB320" i="2"/>
  <c r="BB324" i="2"/>
  <c r="AY325" i="2"/>
  <c r="BC325" i="2"/>
  <c r="BA327" i="2"/>
  <c r="BB329" i="2"/>
  <c r="BB331" i="2"/>
  <c r="AY336" i="2"/>
  <c r="BC336" i="2"/>
  <c r="BA340" i="2"/>
  <c r="BS340" i="2"/>
  <c r="BM395" i="2"/>
  <c r="BQ395" i="2"/>
  <c r="BA395" i="2"/>
  <c r="BU395" i="2"/>
  <c r="BO396" i="2"/>
  <c r="BN396" i="2"/>
  <c r="AZ399" i="2"/>
  <c r="BO399" i="2"/>
  <c r="BS399" i="2"/>
  <c r="BB399" i="2"/>
  <c r="AY340" i="2"/>
  <c r="BC340" i="2"/>
  <c r="BL340" i="2"/>
  <c r="BP340" i="2"/>
  <c r="BT340" i="2"/>
  <c r="BA341" i="2"/>
  <c r="AY344" i="2"/>
  <c r="BC344" i="2"/>
  <c r="BL344" i="2"/>
  <c r="BP344" i="2"/>
  <c r="BT344" i="2"/>
  <c r="AZ345" i="2"/>
  <c r="BQ345" i="2"/>
  <c r="BB346" i="2"/>
  <c r="BO346" i="2"/>
  <c r="BS346" i="2"/>
  <c r="BB347" i="2"/>
  <c r="BM347" i="2"/>
  <c r="BQ347" i="2"/>
  <c r="BU347" i="2"/>
  <c r="AY349" i="2"/>
  <c r="BC349" i="2"/>
  <c r="BL349" i="2"/>
  <c r="BP349" i="2"/>
  <c r="BT349" i="2"/>
  <c r="BA350" i="2"/>
  <c r="AY351" i="2"/>
  <c r="BC351" i="2"/>
  <c r="BL351" i="2"/>
  <c r="BP351" i="2"/>
  <c r="BT351" i="2"/>
  <c r="BA354" i="2"/>
  <c r="BN354" i="2"/>
  <c r="BR354" i="2"/>
  <c r="BB355" i="2"/>
  <c r="BO355" i="2"/>
  <c r="AZ356" i="2"/>
  <c r="BM356" i="2"/>
  <c r="BQ356" i="2"/>
  <c r="BU356" i="2"/>
  <c r="AZ357" i="2"/>
  <c r="BO357" i="2"/>
  <c r="BS357" i="2"/>
  <c r="BA359" i="2"/>
  <c r="AY360" i="2"/>
  <c r="BC360" i="2"/>
  <c r="BL360" i="2"/>
  <c r="BP360" i="2"/>
  <c r="BT360" i="2"/>
  <c r="BA361" i="2"/>
  <c r="AY364" i="2"/>
  <c r="BC364" i="2"/>
  <c r="BL364" i="2"/>
  <c r="BP364" i="2"/>
  <c r="BT364" i="2"/>
  <c r="AZ365" i="2"/>
  <c r="BQ365" i="2"/>
  <c r="BB366" i="2"/>
  <c r="BO366" i="2"/>
  <c r="BS366" i="2"/>
  <c r="BB367" i="2"/>
  <c r="BM367" i="2"/>
  <c r="BQ367" i="2"/>
  <c r="BU367" i="2"/>
  <c r="AY369" i="2"/>
  <c r="BC369" i="2"/>
  <c r="BL369" i="2"/>
  <c r="BP369" i="2"/>
  <c r="BT369" i="2"/>
  <c r="BA370" i="2"/>
  <c r="AY371" i="2"/>
  <c r="BC371" i="2"/>
  <c r="BL371" i="2"/>
  <c r="BP371" i="2"/>
  <c r="BT371" i="2"/>
  <c r="BA374" i="2"/>
  <c r="BN374" i="2"/>
  <c r="BR374" i="2"/>
  <c r="BB375" i="2"/>
  <c r="BO375" i="2"/>
  <c r="AZ376" i="2"/>
  <c r="BM376" i="2"/>
  <c r="BQ376" i="2"/>
  <c r="BU376" i="2"/>
  <c r="AZ377" i="2"/>
  <c r="BO377" i="2"/>
  <c r="BS377" i="2"/>
  <c r="BA379" i="2"/>
  <c r="AY380" i="2"/>
  <c r="BC380" i="2"/>
  <c r="BL380" i="2"/>
  <c r="BP380" i="2"/>
  <c r="BT380" i="2"/>
  <c r="BA381" i="2"/>
  <c r="AY384" i="2"/>
  <c r="BC384" i="2"/>
  <c r="BL384" i="2"/>
  <c r="BP384" i="2"/>
  <c r="BT384" i="2"/>
  <c r="AZ385" i="2"/>
  <c r="BQ385" i="2"/>
  <c r="BB386" i="2"/>
  <c r="BO386" i="2"/>
  <c r="BS386" i="2"/>
  <c r="BB387" i="2"/>
  <c r="BM387" i="2"/>
  <c r="BQ387" i="2"/>
  <c r="BU387" i="2"/>
  <c r="AY389" i="2"/>
  <c r="BC389" i="2"/>
  <c r="BL389" i="2"/>
  <c r="BP389" i="2"/>
  <c r="BT389" i="2"/>
  <c r="BA390" i="2"/>
  <c r="AY391" i="2"/>
  <c r="BC391" i="2"/>
  <c r="BL391" i="2"/>
  <c r="BP391" i="2"/>
  <c r="BT391" i="2"/>
  <c r="AZ394" i="2"/>
  <c r="BB394" i="2"/>
  <c r="BR394" i="2"/>
  <c r="AY395" i="2"/>
  <c r="BQ396" i="2"/>
  <c r="BN399" i="2"/>
  <c r="BZ419" i="2"/>
  <c r="CA419" i="2" s="1"/>
  <c r="CB419" i="2"/>
  <c r="CC419" i="2" s="1"/>
  <c r="BZ421" i="2"/>
  <c r="CA421" i="2" s="1"/>
  <c r="CB421" i="2"/>
  <c r="CC421" i="2" s="1"/>
  <c r="AZ341" i="2"/>
  <c r="BU341" i="2"/>
  <c r="BB344" i="2"/>
  <c r="BO344" i="2"/>
  <c r="BS344" i="2"/>
  <c r="AY345" i="2"/>
  <c r="BC345" i="2"/>
  <c r="BL345" i="2"/>
  <c r="BP345" i="2"/>
  <c r="BT345" i="2"/>
  <c r="BA346" i="2"/>
  <c r="BN346" i="2"/>
  <c r="BR346" i="2"/>
  <c r="BA347" i="2"/>
  <c r="BL347" i="2"/>
  <c r="BT347" i="2"/>
  <c r="BB349" i="2"/>
  <c r="BO349" i="2"/>
  <c r="BS349" i="2"/>
  <c r="AZ350" i="2"/>
  <c r="BM350" i="2"/>
  <c r="BU350" i="2"/>
  <c r="BB351" i="2"/>
  <c r="BO351" i="2"/>
  <c r="BS351" i="2"/>
  <c r="AZ354" i="2"/>
  <c r="BM354" i="2"/>
  <c r="BQ354" i="2"/>
  <c r="BU354" i="2"/>
  <c r="BA355" i="2"/>
  <c r="BR355" i="2"/>
  <c r="AY356" i="2"/>
  <c r="BC356" i="2"/>
  <c r="BL356" i="2"/>
  <c r="BP356" i="2"/>
  <c r="BT356" i="2"/>
  <c r="AY357" i="2"/>
  <c r="BC357" i="2"/>
  <c r="BN357" i="2"/>
  <c r="BR357" i="2"/>
  <c r="AZ359" i="2"/>
  <c r="BM359" i="2"/>
  <c r="BU359" i="2"/>
  <c r="BB360" i="2"/>
  <c r="BO360" i="2"/>
  <c r="BS360" i="2"/>
  <c r="AZ361" i="2"/>
  <c r="BM361" i="2"/>
  <c r="BU361" i="2"/>
  <c r="BB364" i="2"/>
  <c r="BO364" i="2"/>
  <c r="BS364" i="2"/>
  <c r="AY365" i="2"/>
  <c r="BC365" i="2"/>
  <c r="BL365" i="2"/>
  <c r="BP365" i="2"/>
  <c r="BT365" i="2"/>
  <c r="BA366" i="2"/>
  <c r="BN366" i="2"/>
  <c r="BR366" i="2"/>
  <c r="BA367" i="2"/>
  <c r="BL367" i="2"/>
  <c r="BT367" i="2"/>
  <c r="BB369" i="2"/>
  <c r="BO369" i="2"/>
  <c r="BS369" i="2"/>
  <c r="AZ370" i="2"/>
  <c r="BM370" i="2"/>
  <c r="BU370" i="2"/>
  <c r="BB371" i="2"/>
  <c r="BO371" i="2"/>
  <c r="BS371" i="2"/>
  <c r="AZ374" i="2"/>
  <c r="BM374" i="2"/>
  <c r="BQ374" i="2"/>
  <c r="BU374" i="2"/>
  <c r="BA375" i="2"/>
  <c r="BR375" i="2"/>
  <c r="AY376" i="2"/>
  <c r="BC376" i="2"/>
  <c r="BL376" i="2"/>
  <c r="BP376" i="2"/>
  <c r="BT376" i="2"/>
  <c r="AY377" i="2"/>
  <c r="BC377" i="2"/>
  <c r="BN377" i="2"/>
  <c r="BR377" i="2"/>
  <c r="AZ379" i="2"/>
  <c r="BM379" i="2"/>
  <c r="BU379" i="2"/>
  <c r="BB380" i="2"/>
  <c r="BO380" i="2"/>
  <c r="BS380" i="2"/>
  <c r="AZ381" i="2"/>
  <c r="BM381" i="2"/>
  <c r="BU381" i="2"/>
  <c r="BB384" i="2"/>
  <c r="BO384" i="2"/>
  <c r="BS384" i="2"/>
  <c r="AY385" i="2"/>
  <c r="BC385" i="2"/>
  <c r="BL385" i="2"/>
  <c r="BP385" i="2"/>
  <c r="BT385" i="2"/>
  <c r="BA386" i="2"/>
  <c r="BN386" i="2"/>
  <c r="BR386" i="2"/>
  <c r="BA387" i="2"/>
  <c r="BL387" i="2"/>
  <c r="BT387" i="2"/>
  <c r="BB389" i="2"/>
  <c r="BO389" i="2"/>
  <c r="BS389" i="2"/>
  <c r="AZ390" i="2"/>
  <c r="BM390" i="2"/>
  <c r="BU390" i="2"/>
  <c r="BB391" i="2"/>
  <c r="BO391" i="2"/>
  <c r="BS391" i="2"/>
  <c r="BO394" i="2"/>
  <c r="BL395" i="2"/>
  <c r="BM396" i="2"/>
  <c r="BL394" i="2"/>
  <c r="AY394" i="2"/>
  <c r="BM394" i="2"/>
  <c r="BP394" i="2"/>
  <c r="BQ394" i="2"/>
  <c r="BT394" i="2"/>
  <c r="BC394" i="2"/>
  <c r="BU394" i="2"/>
  <c r="BZ410" i="2"/>
  <c r="CA410" i="2" s="1"/>
  <c r="CB410" i="2"/>
  <c r="CC410" i="2" s="1"/>
  <c r="AY341" i="2"/>
  <c r="BC341" i="2"/>
  <c r="BA344" i="2"/>
  <c r="BN344" i="2"/>
  <c r="BR344" i="2"/>
  <c r="BB345" i="2"/>
  <c r="AZ346" i="2"/>
  <c r="BM346" i="2"/>
  <c r="BQ346" i="2"/>
  <c r="BU346" i="2"/>
  <c r="AZ347" i="2"/>
  <c r="BO347" i="2"/>
  <c r="BS347" i="2"/>
  <c r="AY350" i="2"/>
  <c r="BC350" i="2"/>
  <c r="AY354" i="2"/>
  <c r="BC354" i="2"/>
  <c r="BP354" i="2"/>
  <c r="BB356" i="2"/>
  <c r="BO356" i="2"/>
  <c r="BS356" i="2"/>
  <c r="BM357" i="2"/>
  <c r="BQ357" i="2"/>
  <c r="BU357" i="2"/>
  <c r="AY359" i="2"/>
  <c r="BC359" i="2"/>
  <c r="AY361" i="2"/>
  <c r="BC361" i="2"/>
  <c r="BA364" i="2"/>
  <c r="BN364" i="2"/>
  <c r="BR364" i="2"/>
  <c r="BB365" i="2"/>
  <c r="AZ366" i="2"/>
  <c r="BM366" i="2"/>
  <c r="BQ366" i="2"/>
  <c r="BU366" i="2"/>
  <c r="AZ367" i="2"/>
  <c r="BO367" i="2"/>
  <c r="BS367" i="2"/>
  <c r="AY370" i="2"/>
  <c r="BC370" i="2"/>
  <c r="AY374" i="2"/>
  <c r="BC374" i="2"/>
  <c r="BP374" i="2"/>
  <c r="BB376" i="2"/>
  <c r="BO376" i="2"/>
  <c r="BS376" i="2"/>
  <c r="BM377" i="2"/>
  <c r="BQ377" i="2"/>
  <c r="BU377" i="2"/>
  <c r="AY379" i="2"/>
  <c r="BC379" i="2"/>
  <c r="AY381" i="2"/>
  <c r="BC381" i="2"/>
  <c r="BA384" i="2"/>
  <c r="BN384" i="2"/>
  <c r="BR384" i="2"/>
  <c r="BB385" i="2"/>
  <c r="AZ386" i="2"/>
  <c r="BM386" i="2"/>
  <c r="BQ386" i="2"/>
  <c r="BU386" i="2"/>
  <c r="AZ387" i="2"/>
  <c r="BO387" i="2"/>
  <c r="BS387" i="2"/>
  <c r="AY390" i="2"/>
  <c r="BC390" i="2"/>
  <c r="BC395" i="2"/>
  <c r="BL396" i="2"/>
  <c r="BP396" i="2"/>
  <c r="BT396" i="2"/>
  <c r="AZ396" i="2"/>
  <c r="BO397" i="2"/>
  <c r="BM400" i="2"/>
  <c r="BA400" i="2"/>
  <c r="BP400" i="2"/>
  <c r="BQ400" i="2"/>
  <c r="BT400" i="2"/>
  <c r="BU400" i="2"/>
  <c r="CB405" i="2"/>
  <c r="CC405" i="2" s="1"/>
  <c r="BZ405" i="2"/>
  <c r="CA405" i="2" s="1"/>
  <c r="BZ441" i="2"/>
  <c r="CA441" i="2" s="1"/>
  <c r="CB441" i="2"/>
  <c r="CC441" i="2" s="1"/>
  <c r="BB341" i="2"/>
  <c r="AY346" i="2"/>
  <c r="BC346" i="2"/>
  <c r="BB350" i="2"/>
  <c r="BB354" i="2"/>
  <c r="AY355" i="2"/>
  <c r="BC355" i="2"/>
  <c r="BA357" i="2"/>
  <c r="BB359" i="2"/>
  <c r="BB361" i="2"/>
  <c r="AY366" i="2"/>
  <c r="BC366" i="2"/>
  <c r="BB370" i="2"/>
  <c r="BB374" i="2"/>
  <c r="AY375" i="2"/>
  <c r="BC375" i="2"/>
  <c r="BA377" i="2"/>
  <c r="BB379" i="2"/>
  <c r="BB381" i="2"/>
  <c r="AY386" i="2"/>
  <c r="BC386" i="2"/>
  <c r="BB390" i="2"/>
  <c r="BS394" i="2"/>
  <c r="BU396" i="2"/>
  <c r="AY400" i="2"/>
  <c r="BR396" i="2"/>
  <c r="BA397" i="2"/>
  <c r="BL397" i="2"/>
  <c r="BP397" i="2"/>
  <c r="BT397" i="2"/>
  <c r="BB401" i="2"/>
  <c r="BO401" i="2"/>
  <c r="BS401" i="2"/>
  <c r="AZ404" i="2"/>
  <c r="BM404" i="2"/>
  <c r="BQ404" i="2"/>
  <c r="BU404" i="2"/>
  <c r="BN405" i="2"/>
  <c r="BR405" i="2"/>
  <c r="AY406" i="2"/>
  <c r="BC406" i="2"/>
  <c r="BL406" i="2"/>
  <c r="BP406" i="2"/>
  <c r="BT406" i="2"/>
  <c r="AY407" i="2"/>
  <c r="BC407" i="2"/>
  <c r="BN407" i="2"/>
  <c r="BR407" i="2"/>
  <c r="BM409" i="2"/>
  <c r="BQ409" i="2"/>
  <c r="BU409" i="2"/>
  <c r="BB410" i="2"/>
  <c r="BO410" i="2"/>
  <c r="BS410" i="2"/>
  <c r="BM411" i="2"/>
  <c r="BQ411" i="2"/>
  <c r="BU411" i="2"/>
  <c r="BB414" i="2"/>
  <c r="BO414" i="2"/>
  <c r="BS414" i="2"/>
  <c r="AY415" i="2"/>
  <c r="BC415" i="2"/>
  <c r="BL415" i="2"/>
  <c r="BP415" i="2"/>
  <c r="BT415" i="2"/>
  <c r="BA416" i="2"/>
  <c r="BN416" i="2"/>
  <c r="BR416" i="2"/>
  <c r="BA417" i="2"/>
  <c r="BL417" i="2"/>
  <c r="BP417" i="2"/>
  <c r="BT417" i="2"/>
  <c r="BB419" i="2"/>
  <c r="BO419" i="2"/>
  <c r="BS419" i="2"/>
  <c r="AZ420" i="2"/>
  <c r="BM420" i="2"/>
  <c r="BQ420" i="2"/>
  <c r="BU420" i="2"/>
  <c r="BB421" i="2"/>
  <c r="BO421" i="2"/>
  <c r="BS421" i="2"/>
  <c r="AZ424" i="2"/>
  <c r="BQ424" i="2"/>
  <c r="BA425" i="2"/>
  <c r="BN425" i="2"/>
  <c r="BR425" i="2"/>
  <c r="AY426" i="2"/>
  <c r="BC426" i="2"/>
  <c r="BL426" i="2"/>
  <c r="BP426" i="2"/>
  <c r="BT426" i="2"/>
  <c r="AY427" i="2"/>
  <c r="BC427" i="2"/>
  <c r="BN427" i="2"/>
  <c r="BR427" i="2"/>
  <c r="AZ429" i="2"/>
  <c r="BM429" i="2"/>
  <c r="BQ429" i="2"/>
  <c r="BU429" i="2"/>
  <c r="BB430" i="2"/>
  <c r="BO430" i="2"/>
  <c r="BS430" i="2"/>
  <c r="AZ431" i="2"/>
  <c r="BM431" i="2"/>
  <c r="BQ431" i="2"/>
  <c r="BU431" i="2"/>
  <c r="BB434" i="2"/>
  <c r="BO434" i="2"/>
  <c r="BS434" i="2"/>
  <c r="AY435" i="2"/>
  <c r="BC435" i="2"/>
  <c r="BL435" i="2"/>
  <c r="BP435" i="2"/>
  <c r="BT435" i="2"/>
  <c r="BA436" i="2"/>
  <c r="BA437" i="2"/>
  <c r="BB439" i="2"/>
  <c r="BO439" i="2"/>
  <c r="BS439" i="2"/>
  <c r="AZ440" i="2"/>
  <c r="BM440" i="2"/>
  <c r="BQ440" i="2"/>
  <c r="BU440" i="2"/>
  <c r="BB441" i="2"/>
  <c r="BO441" i="2"/>
  <c r="BS441" i="2"/>
  <c r="BN401" i="2"/>
  <c r="BR401" i="2"/>
  <c r="AY404" i="2"/>
  <c r="BC404" i="2"/>
  <c r="BL404" i="2"/>
  <c r="BT404" i="2"/>
  <c r="AZ405" i="2"/>
  <c r="BB406" i="2"/>
  <c r="BS406" i="2"/>
  <c r="BM407" i="2"/>
  <c r="BU407" i="2"/>
  <c r="AY409" i="2"/>
  <c r="BC409" i="2"/>
  <c r="BL409" i="2"/>
  <c r="BP409" i="2"/>
  <c r="BT409" i="2"/>
  <c r="BN410" i="2"/>
  <c r="BR410" i="2"/>
  <c r="AY411" i="2"/>
  <c r="BC411" i="2"/>
  <c r="BL411" i="2"/>
  <c r="BP411" i="2"/>
  <c r="BT411" i="2"/>
  <c r="BR414" i="2"/>
  <c r="BM416" i="2"/>
  <c r="BU416" i="2"/>
  <c r="AZ417" i="2"/>
  <c r="BS417" i="2"/>
  <c r="BN419" i="2"/>
  <c r="BR419" i="2"/>
  <c r="AY420" i="2"/>
  <c r="BC420" i="2"/>
  <c r="BL420" i="2"/>
  <c r="BP420" i="2"/>
  <c r="BT420" i="2"/>
  <c r="BN421" i="2"/>
  <c r="BR421" i="2"/>
  <c r="AY424" i="2"/>
  <c r="BC424" i="2"/>
  <c r="BL424" i="2"/>
  <c r="BT424" i="2"/>
  <c r="AZ425" i="2"/>
  <c r="BB426" i="2"/>
  <c r="BS426" i="2"/>
  <c r="BM427" i="2"/>
  <c r="BU427" i="2"/>
  <c r="AY429" i="2"/>
  <c r="BC429" i="2"/>
  <c r="BL429" i="2"/>
  <c r="BP429" i="2"/>
  <c r="BT429" i="2"/>
  <c r="BN430" i="2"/>
  <c r="BR430" i="2"/>
  <c r="AY431" i="2"/>
  <c r="BC431" i="2"/>
  <c r="BL431" i="2"/>
  <c r="BP431" i="2"/>
  <c r="BT431" i="2"/>
  <c r="BR434" i="2"/>
  <c r="BM436" i="2"/>
  <c r="BU436" i="2"/>
  <c r="AZ437" i="2"/>
  <c r="BS437" i="2"/>
  <c r="BN439" i="2"/>
  <c r="BR439" i="2"/>
  <c r="AY440" i="2"/>
  <c r="BC440" i="2"/>
  <c r="BL440" i="2"/>
  <c r="BP440" i="2"/>
  <c r="BT440" i="2"/>
  <c r="BN441" i="2"/>
  <c r="BR441" i="2"/>
  <c r="BN395" i="2"/>
  <c r="AY396" i="2"/>
  <c r="BC396" i="2"/>
  <c r="AY397" i="2"/>
  <c r="BC397" i="2"/>
  <c r="BR397" i="2"/>
  <c r="BM399" i="2"/>
  <c r="BQ399" i="2"/>
  <c r="BU399" i="2"/>
  <c r="BB400" i="2"/>
  <c r="BO400" i="2"/>
  <c r="BS400" i="2"/>
  <c r="BM401" i="2"/>
  <c r="BQ401" i="2"/>
  <c r="BU401" i="2"/>
  <c r="BB404" i="2"/>
  <c r="BO404" i="2"/>
  <c r="BS404" i="2"/>
  <c r="AY405" i="2"/>
  <c r="BC405" i="2"/>
  <c r="BP405" i="2"/>
  <c r="BA406" i="2"/>
  <c r="BN406" i="2"/>
  <c r="BR406" i="2"/>
  <c r="BA407" i="2"/>
  <c r="BB409" i="2"/>
  <c r="BO409" i="2"/>
  <c r="BS409" i="2"/>
  <c r="BM410" i="2"/>
  <c r="BQ410" i="2"/>
  <c r="BU410" i="2"/>
  <c r="BB411" i="2"/>
  <c r="BO411" i="2"/>
  <c r="BS411" i="2"/>
  <c r="BM414" i="2"/>
  <c r="BQ414" i="2"/>
  <c r="BU414" i="2"/>
  <c r="BA415" i="2"/>
  <c r="BN415" i="2"/>
  <c r="AY416" i="2"/>
  <c r="BC416" i="2"/>
  <c r="AY417" i="2"/>
  <c r="BC417" i="2"/>
  <c r="BR417" i="2"/>
  <c r="BM419" i="2"/>
  <c r="BQ419" i="2"/>
  <c r="BU419" i="2"/>
  <c r="BB420" i="2"/>
  <c r="BO420" i="2"/>
  <c r="BS420" i="2"/>
  <c r="BM421" i="2"/>
  <c r="BQ421" i="2"/>
  <c r="BU421" i="2"/>
  <c r="BB424" i="2"/>
  <c r="BO424" i="2"/>
  <c r="BS424" i="2"/>
  <c r="AY425" i="2"/>
  <c r="BC425" i="2"/>
  <c r="BP425" i="2"/>
  <c r="BA426" i="2"/>
  <c r="BN426" i="2"/>
  <c r="BR426" i="2"/>
  <c r="BA427" i="2"/>
  <c r="BB429" i="2"/>
  <c r="BO429" i="2"/>
  <c r="BS429" i="2"/>
  <c r="BM430" i="2"/>
  <c r="BQ430" i="2"/>
  <c r="BU430" i="2"/>
  <c r="AL431" i="2"/>
  <c r="BB431" i="2"/>
  <c r="BO431" i="2"/>
  <c r="BS431" i="2"/>
  <c r="BQ434" i="2"/>
  <c r="BU434" i="2"/>
  <c r="BA435" i="2"/>
  <c r="BN435" i="2"/>
  <c r="AY436" i="2"/>
  <c r="BC436" i="2"/>
  <c r="AY437" i="2"/>
  <c r="BC437" i="2"/>
  <c r="BR437" i="2"/>
  <c r="AZ439" i="2"/>
  <c r="BM439" i="2"/>
  <c r="BQ439" i="2"/>
  <c r="BU439" i="2"/>
  <c r="BB440" i="2"/>
  <c r="BO440" i="2"/>
  <c r="BS440" i="2"/>
  <c r="AZ441" i="2"/>
  <c r="BM441" i="2"/>
  <c r="BQ441" i="2"/>
  <c r="BU441" i="2"/>
  <c r="BB396" i="2"/>
  <c r="AY399" i="2"/>
  <c r="BC399" i="2"/>
  <c r="AY401" i="2"/>
  <c r="BC401" i="2"/>
  <c r="BB405" i="2"/>
  <c r="AZ407" i="2"/>
  <c r="AY410" i="2"/>
  <c r="BC410" i="2"/>
  <c r="AY414" i="2"/>
  <c r="BC414" i="2"/>
  <c r="BB416" i="2"/>
  <c r="AY419" i="2"/>
  <c r="BC419" i="2"/>
  <c r="AY421" i="2"/>
  <c r="BC421" i="2"/>
  <c r="BB425" i="2"/>
  <c r="AZ427" i="2"/>
  <c r="AY430" i="2"/>
  <c r="BC430" i="2"/>
  <c r="AY434" i="2"/>
  <c r="BC434" i="2"/>
  <c r="BB436" i="2"/>
  <c r="AY439" i="2"/>
  <c r="BC439" i="2"/>
  <c r="AY441" i="2"/>
  <c r="BC441" i="2"/>
  <c r="AL474" i="2"/>
  <c r="AL456" i="2"/>
  <c r="AL467" i="2"/>
  <c r="AL476" i="2"/>
  <c r="AL487" i="2"/>
  <c r="AL517" i="2"/>
  <c r="AL525" i="2"/>
  <c r="AL549" i="2"/>
  <c r="BZ161" i="2" l="1"/>
  <c r="CA161" i="2" s="1"/>
  <c r="CB361" i="2"/>
  <c r="CC361" i="2" s="1"/>
  <c r="AL200" i="2"/>
  <c r="AL215" i="2"/>
  <c r="AL214" i="2"/>
  <c r="AL129" i="2"/>
  <c r="AL89" i="2"/>
  <c r="AL500" i="2"/>
  <c r="AL434" i="2"/>
  <c r="AL425" i="2"/>
  <c r="AL381" i="2"/>
  <c r="AL364" i="2"/>
  <c r="AL149" i="2"/>
  <c r="AL109" i="2"/>
  <c r="AL439" i="2"/>
  <c r="AL426" i="2"/>
  <c r="AL386" i="2"/>
  <c r="AL360" i="2"/>
  <c r="AL354" i="2"/>
  <c r="AL346" i="2"/>
  <c r="AL297" i="2"/>
  <c r="AL220" i="2"/>
  <c r="AL275" i="2"/>
  <c r="AL274" i="2"/>
  <c r="AL255" i="2"/>
  <c r="AL235" i="2"/>
  <c r="AL234" i="2"/>
  <c r="AL195" i="2"/>
  <c r="AL194" i="2"/>
  <c r="AL139" i="2"/>
  <c r="AL99" i="2"/>
  <c r="AL496" i="2"/>
  <c r="AL459" i="2"/>
  <c r="AL451" i="2"/>
  <c r="AL444" i="2"/>
  <c r="AL441" i="2"/>
  <c r="AL430" i="2"/>
  <c r="AL405" i="2"/>
  <c r="AL344" i="2"/>
  <c r="AL337" i="2"/>
  <c r="AL310" i="2"/>
  <c r="AL159" i="2"/>
  <c r="AL119" i="2"/>
  <c r="AL4" i="2"/>
  <c r="AK464" i="2"/>
  <c r="CF421" i="2"/>
  <c r="BD421" i="2"/>
  <c r="CG421" i="2"/>
  <c r="BV421" i="2"/>
  <c r="AK421" i="2"/>
  <c r="BV431" i="2"/>
  <c r="AK431" i="2"/>
  <c r="BD431" i="2"/>
  <c r="CG411" i="2"/>
  <c r="BV411" i="2"/>
  <c r="AK411" i="2"/>
  <c r="CF411" i="2"/>
  <c r="BD411" i="2"/>
  <c r="CF441" i="2"/>
  <c r="BD441" i="2"/>
  <c r="CG441" i="2"/>
  <c r="BV441" i="2"/>
  <c r="AK441" i="2"/>
  <c r="BD430" i="2"/>
  <c r="BV430" i="2"/>
  <c r="AK430" i="2"/>
  <c r="CF410" i="2"/>
  <c r="BD410" i="2"/>
  <c r="CG410" i="2"/>
  <c r="BV410" i="2"/>
  <c r="AK410" i="2"/>
  <c r="CF405" i="2"/>
  <c r="BD405" i="2"/>
  <c r="AK405" i="2"/>
  <c r="CG405" i="2"/>
  <c r="BV405" i="2"/>
  <c r="BF364" i="2"/>
  <c r="BX364" i="2"/>
  <c r="BD389" i="2"/>
  <c r="BV389" i="2"/>
  <c r="AK389" i="2"/>
  <c r="CF349" i="2"/>
  <c r="BD349" i="2"/>
  <c r="CG349" i="2"/>
  <c r="BV349" i="2"/>
  <c r="AK349" i="2"/>
  <c r="CF319" i="2"/>
  <c r="BD319" i="2"/>
  <c r="CG319" i="2"/>
  <c r="BV319" i="2"/>
  <c r="AK319" i="2"/>
  <c r="CF276" i="2"/>
  <c r="BV276" i="2"/>
  <c r="CE276" i="2" s="1"/>
  <c r="AK276" i="2"/>
  <c r="CG276" i="2"/>
  <c r="BD276" i="2"/>
  <c r="BV266" i="2"/>
  <c r="CE266" i="2" s="1"/>
  <c r="AK266" i="2"/>
  <c r="BD266" i="2"/>
  <c r="BV256" i="2"/>
  <c r="CE256" i="2" s="1"/>
  <c r="AK256" i="2"/>
  <c r="BD256" i="2"/>
  <c r="BV246" i="2"/>
  <c r="CE246" i="2" s="1"/>
  <c r="AK246" i="2"/>
  <c r="BD246" i="2"/>
  <c r="CF226" i="2"/>
  <c r="BV226" i="2"/>
  <c r="CE226" i="2" s="1"/>
  <c r="AK226" i="2"/>
  <c r="CG226" i="2"/>
  <c r="BD226" i="2"/>
  <c r="CF211" i="2"/>
  <c r="BV211" i="2"/>
  <c r="CE211" i="2" s="1"/>
  <c r="AK211" i="2"/>
  <c r="CG211" i="2"/>
  <c r="BD211" i="2"/>
  <c r="BV186" i="2"/>
  <c r="CE186" i="2" s="1"/>
  <c r="AK186" i="2"/>
  <c r="BD186" i="2"/>
  <c r="BD279" i="2"/>
  <c r="CG279" i="2"/>
  <c r="AK279" i="2"/>
  <c r="CF279" i="2"/>
  <c r="BV279" i="2"/>
  <c r="CE279" i="2" s="1"/>
  <c r="BD77" i="2"/>
  <c r="BV77" i="2"/>
  <c r="CE77" i="2" s="1"/>
  <c r="AK77" i="2"/>
  <c r="CG66" i="2"/>
  <c r="BD66" i="2"/>
  <c r="CF66" i="2"/>
  <c r="BV66" i="2"/>
  <c r="CE66" i="2" s="1"/>
  <c r="AK66" i="2"/>
  <c r="BD149" i="2"/>
  <c r="CF149" i="2"/>
  <c r="BV149" i="2"/>
  <c r="CE149" i="2" s="1"/>
  <c r="AK149" i="2"/>
  <c r="CG149" i="2"/>
  <c r="BD109" i="2"/>
  <c r="BV109" i="2"/>
  <c r="CE109" i="2" s="1"/>
  <c r="AK109" i="2"/>
  <c r="BD89" i="2"/>
  <c r="CF89" i="2"/>
  <c r="BV89" i="2"/>
  <c r="CE89" i="2" s="1"/>
  <c r="AK89" i="2"/>
  <c r="CG89" i="2"/>
  <c r="CF60" i="2"/>
  <c r="BV60" i="2"/>
  <c r="CE60" i="2" s="1"/>
  <c r="AK60" i="2"/>
  <c r="CG60" i="2"/>
  <c r="BD60" i="2"/>
  <c r="BD19" i="2"/>
  <c r="CF19" i="2"/>
  <c r="BV19" i="2"/>
  <c r="CE19" i="2" s="1"/>
  <c r="AK19" i="2"/>
  <c r="CG19" i="2"/>
  <c r="AL376" i="2"/>
  <c r="AL306" i="2"/>
  <c r="AL321" i="2"/>
  <c r="AL299" i="2"/>
  <c r="AL261" i="2"/>
  <c r="AL241" i="2"/>
  <c r="AL211" i="2"/>
  <c r="AL206" i="2"/>
  <c r="AL137" i="2"/>
  <c r="AK551" i="2"/>
  <c r="AK527" i="2"/>
  <c r="AK540" i="2"/>
  <c r="AK484" i="2"/>
  <c r="AK456" i="2"/>
  <c r="AK500" i="2"/>
  <c r="AK499" i="2"/>
  <c r="BD399" i="2"/>
  <c r="AK399" i="2"/>
  <c r="BV399" i="2"/>
  <c r="BV429" i="2"/>
  <c r="AK429" i="2"/>
  <c r="BD429" i="2"/>
  <c r="AL429" i="2"/>
  <c r="CG409" i="2"/>
  <c r="BV409" i="2"/>
  <c r="AK409" i="2"/>
  <c r="CF409" i="2"/>
  <c r="BD409" i="2"/>
  <c r="AL409" i="2"/>
  <c r="CF419" i="2"/>
  <c r="BD419" i="2"/>
  <c r="CG419" i="2"/>
  <c r="BV419" i="2"/>
  <c r="AK419" i="2"/>
  <c r="BD401" i="2"/>
  <c r="BV401" i="2"/>
  <c r="AK401" i="2"/>
  <c r="BV306" i="2"/>
  <c r="AK306" i="2"/>
  <c r="BD306" i="2"/>
  <c r="CF330" i="2"/>
  <c r="BD330" i="2"/>
  <c r="CG330" i="2"/>
  <c r="BV330" i="2"/>
  <c r="AK330" i="2"/>
  <c r="BD325" i="2"/>
  <c r="AK325" i="2"/>
  <c r="BV325" i="2"/>
  <c r="CF321" i="2"/>
  <c r="BD321" i="2"/>
  <c r="CG321" i="2"/>
  <c r="BV321" i="2"/>
  <c r="AK321" i="2"/>
  <c r="CF290" i="2"/>
  <c r="BD290" i="2"/>
  <c r="CG290" i="2"/>
  <c r="BV290" i="2"/>
  <c r="AK290" i="2"/>
  <c r="CF271" i="2"/>
  <c r="BV271" i="2"/>
  <c r="CE271" i="2" s="1"/>
  <c r="AK271" i="2"/>
  <c r="CG271" i="2"/>
  <c r="BD271" i="2"/>
  <c r="CF261" i="2"/>
  <c r="BV261" i="2"/>
  <c r="CE261" i="2" s="1"/>
  <c r="AK261" i="2"/>
  <c r="CG261" i="2"/>
  <c r="BD261" i="2"/>
  <c r="CF251" i="2"/>
  <c r="BV251" i="2"/>
  <c r="CE251" i="2" s="1"/>
  <c r="AK251" i="2"/>
  <c r="CG251" i="2"/>
  <c r="BD251" i="2"/>
  <c r="CF241" i="2"/>
  <c r="BV241" i="2"/>
  <c r="CE241" i="2" s="1"/>
  <c r="AK241" i="2"/>
  <c r="CG241" i="2"/>
  <c r="BD241" i="2"/>
  <c r="BV236" i="2"/>
  <c r="CE236" i="2" s="1"/>
  <c r="AK236" i="2"/>
  <c r="BD236" i="2"/>
  <c r="CF221" i="2"/>
  <c r="BV221" i="2"/>
  <c r="CE221" i="2" s="1"/>
  <c r="AK221" i="2"/>
  <c r="CG221" i="2"/>
  <c r="BD221" i="2"/>
  <c r="CF196" i="2"/>
  <c r="BV196" i="2"/>
  <c r="CE196" i="2" s="1"/>
  <c r="AK196" i="2"/>
  <c r="CG196" i="2"/>
  <c r="BD196" i="2"/>
  <c r="CF181" i="2"/>
  <c r="BV181" i="2"/>
  <c r="CE181" i="2" s="1"/>
  <c r="AK181" i="2"/>
  <c r="CG181" i="2"/>
  <c r="BD181" i="2"/>
  <c r="BF274" i="2"/>
  <c r="BF275" i="2" s="1"/>
  <c r="BX274" i="2"/>
  <c r="BD270" i="2"/>
  <c r="CF270" i="2"/>
  <c r="BV270" i="2"/>
  <c r="CE270" i="2" s="1"/>
  <c r="AK270" i="2"/>
  <c r="CG270" i="2"/>
  <c r="BD250" i="2"/>
  <c r="CF250" i="2"/>
  <c r="BV250" i="2"/>
  <c r="CE250" i="2" s="1"/>
  <c r="AK250" i="2"/>
  <c r="CG250" i="2"/>
  <c r="BF234" i="2"/>
  <c r="BF235" i="2" s="1"/>
  <c r="BX234" i="2"/>
  <c r="BX235" i="2" s="1"/>
  <c r="BF194" i="2"/>
  <c r="BF195" i="2" s="1"/>
  <c r="BX194" i="2"/>
  <c r="BV176" i="2"/>
  <c r="CE176" i="2" s="1"/>
  <c r="AK176" i="2"/>
  <c r="BD176" i="2"/>
  <c r="BD167" i="2"/>
  <c r="AK167" i="2"/>
  <c r="BV167" i="2"/>
  <c r="CE167" i="2" s="1"/>
  <c r="BD107" i="2"/>
  <c r="AK107" i="2"/>
  <c r="BV107" i="2"/>
  <c r="CE107" i="2" s="1"/>
  <c r="BD87" i="2"/>
  <c r="AK87" i="2"/>
  <c r="BV87" i="2"/>
  <c r="CE87" i="2" s="1"/>
  <c r="CF50" i="2"/>
  <c r="BV50" i="2"/>
  <c r="CE50" i="2" s="1"/>
  <c r="AK50" i="2"/>
  <c r="CG50" i="2"/>
  <c r="BD50" i="2"/>
  <c r="CF9" i="2"/>
  <c r="BV9" i="2"/>
  <c r="CE9" i="2" s="1"/>
  <c r="AK9" i="2"/>
  <c r="CG9" i="2"/>
  <c r="BD9" i="2"/>
  <c r="BD29" i="2"/>
  <c r="CF29" i="2"/>
  <c r="BV29" i="2"/>
  <c r="CE29" i="2" s="1"/>
  <c r="AK29" i="2"/>
  <c r="CG29" i="2"/>
  <c r="CF4" i="2"/>
  <c r="BV4" i="2"/>
  <c r="CE4" i="2" s="1"/>
  <c r="BD4" i="2"/>
  <c r="AK4" i="2"/>
  <c r="CG4" i="2"/>
  <c r="AL421" i="2"/>
  <c r="AL325" i="2"/>
  <c r="AL301" i="2"/>
  <c r="AL276" i="2"/>
  <c r="BX275" i="2"/>
  <c r="AL256" i="2"/>
  <c r="AL236" i="2"/>
  <c r="AL201" i="2"/>
  <c r="AL196" i="2"/>
  <c r="BX195" i="2"/>
  <c r="AL260" i="2"/>
  <c r="AL240" i="2"/>
  <c r="AL107" i="2"/>
  <c r="AL87" i="2"/>
  <c r="AK560" i="2"/>
  <c r="AK476" i="2"/>
  <c r="AK467" i="2"/>
  <c r="CG440" i="2"/>
  <c r="BV440" i="2"/>
  <c r="AK440" i="2"/>
  <c r="CF440" i="2"/>
  <c r="BD440" i="2"/>
  <c r="AK447" i="2"/>
  <c r="BX434" i="2"/>
  <c r="BF434" i="2"/>
  <c r="BD425" i="2"/>
  <c r="AK425" i="2"/>
  <c r="BV425" i="2"/>
  <c r="CG376" i="2"/>
  <c r="BV376" i="2"/>
  <c r="AK376" i="2"/>
  <c r="CF376" i="2"/>
  <c r="BD376" i="2"/>
  <c r="BV356" i="2"/>
  <c r="AK356" i="2"/>
  <c r="BD356" i="2"/>
  <c r="BF344" i="2"/>
  <c r="BX344" i="2"/>
  <c r="BV326" i="2"/>
  <c r="AK326" i="2"/>
  <c r="BD326" i="2"/>
  <c r="BD339" i="2"/>
  <c r="BV339" i="2"/>
  <c r="AK339" i="2"/>
  <c r="CF299" i="2"/>
  <c r="BD299" i="2"/>
  <c r="CG299" i="2"/>
  <c r="BV299" i="2"/>
  <c r="AK299" i="2"/>
  <c r="BV286" i="2"/>
  <c r="AK286" i="2"/>
  <c r="BD286" i="2"/>
  <c r="BV285" i="2"/>
  <c r="AK285" i="2"/>
  <c r="BD285" i="2"/>
  <c r="CF231" i="2"/>
  <c r="BV231" i="2"/>
  <c r="CE231" i="2" s="1"/>
  <c r="AK231" i="2"/>
  <c r="CG231" i="2"/>
  <c r="BD231" i="2"/>
  <c r="BV206" i="2"/>
  <c r="CE206" i="2" s="1"/>
  <c r="AK206" i="2"/>
  <c r="BD206" i="2"/>
  <c r="CF191" i="2"/>
  <c r="BV191" i="2"/>
  <c r="CE191" i="2" s="1"/>
  <c r="AK191" i="2"/>
  <c r="CG191" i="2"/>
  <c r="BD191" i="2"/>
  <c r="BD159" i="2"/>
  <c r="BV159" i="2"/>
  <c r="CE159" i="2" s="1"/>
  <c r="AK159" i="2"/>
  <c r="BD119" i="2"/>
  <c r="CF119" i="2"/>
  <c r="BV119" i="2"/>
  <c r="CE119" i="2" s="1"/>
  <c r="AK119" i="2"/>
  <c r="CG119" i="2"/>
  <c r="BD99" i="2"/>
  <c r="CF99" i="2"/>
  <c r="BV99" i="2"/>
  <c r="CE99" i="2" s="1"/>
  <c r="AK99" i="2"/>
  <c r="CG99" i="2"/>
  <c r="BV67" i="2"/>
  <c r="CE67" i="2" s="1"/>
  <c r="AK67" i="2"/>
  <c r="BD67" i="2"/>
  <c r="CF40" i="2"/>
  <c r="BV40" i="2"/>
  <c r="CE40" i="2" s="1"/>
  <c r="AK40" i="2"/>
  <c r="CG40" i="2"/>
  <c r="BD40" i="2"/>
  <c r="CF11" i="2"/>
  <c r="BV11" i="2"/>
  <c r="CE11" i="2" s="1"/>
  <c r="AK11" i="2"/>
  <c r="CG11" i="2"/>
  <c r="BD11" i="2"/>
  <c r="BD59" i="2"/>
  <c r="CF59" i="2"/>
  <c r="BV59" i="2"/>
  <c r="CE59" i="2" s="1"/>
  <c r="AK59" i="2"/>
  <c r="CG59" i="2"/>
  <c r="BD49" i="2"/>
  <c r="CF49" i="2"/>
  <c r="BV49" i="2"/>
  <c r="CE49" i="2" s="1"/>
  <c r="AK49" i="2"/>
  <c r="CG49" i="2"/>
  <c r="BD39" i="2"/>
  <c r="CF39" i="2"/>
  <c r="BV39" i="2"/>
  <c r="CE39" i="2" s="1"/>
  <c r="AK39" i="2"/>
  <c r="CG39" i="2"/>
  <c r="BD6" i="2"/>
  <c r="CF6" i="2"/>
  <c r="BV6" i="2"/>
  <c r="CE6" i="2" s="1"/>
  <c r="AK6" i="2"/>
  <c r="CG6" i="2"/>
  <c r="BX4" i="2"/>
  <c r="BF4" i="2"/>
  <c r="AL551" i="2"/>
  <c r="AL356" i="2"/>
  <c r="AL326" i="2"/>
  <c r="AL339" i="2"/>
  <c r="AL280" i="2"/>
  <c r="AL271" i="2"/>
  <c r="AL251" i="2"/>
  <c r="AL231" i="2"/>
  <c r="AL226" i="2"/>
  <c r="AL191" i="2"/>
  <c r="AL186" i="2"/>
  <c r="AL167" i="2"/>
  <c r="AL30" i="2"/>
  <c r="AL20" i="2"/>
  <c r="AL11" i="2"/>
  <c r="AK520" i="2"/>
  <c r="AK487" i="2"/>
  <c r="CG420" i="2"/>
  <c r="BV420" i="2"/>
  <c r="AK420" i="2"/>
  <c r="CF420" i="2"/>
  <c r="BD420" i="2"/>
  <c r="AL420" i="2"/>
  <c r="BD439" i="2"/>
  <c r="BV439" i="2"/>
  <c r="AK439" i="2"/>
  <c r="BD305" i="2"/>
  <c r="AK305" i="2"/>
  <c r="BV305" i="2"/>
  <c r="CF301" i="2"/>
  <c r="BD301" i="2"/>
  <c r="CG301" i="2"/>
  <c r="BV301" i="2"/>
  <c r="AK301" i="2"/>
  <c r="CF280" i="2"/>
  <c r="BV280" i="2"/>
  <c r="CE280" i="2" s="1"/>
  <c r="AK280" i="2"/>
  <c r="BD280" i="2"/>
  <c r="CG280" i="2"/>
  <c r="BV216" i="2"/>
  <c r="CE216" i="2" s="1"/>
  <c r="AK216" i="2"/>
  <c r="BD216" i="2"/>
  <c r="CF201" i="2"/>
  <c r="BV201" i="2"/>
  <c r="CE201" i="2" s="1"/>
  <c r="AK201" i="2"/>
  <c r="CG201" i="2"/>
  <c r="BD201" i="2"/>
  <c r="BD260" i="2"/>
  <c r="CF260" i="2"/>
  <c r="BV260" i="2"/>
  <c r="CE260" i="2" s="1"/>
  <c r="AK260" i="2"/>
  <c r="CG260" i="2"/>
  <c r="BD240" i="2"/>
  <c r="CF240" i="2"/>
  <c r="BV240" i="2"/>
  <c r="CE240" i="2" s="1"/>
  <c r="AK240" i="2"/>
  <c r="CG240" i="2"/>
  <c r="BF214" i="2"/>
  <c r="BF215" i="2" s="1"/>
  <c r="BX214" i="2"/>
  <c r="BX215" i="2" s="1"/>
  <c r="BD157" i="2"/>
  <c r="AK157" i="2"/>
  <c r="BV157" i="2"/>
  <c r="CE157" i="2" s="1"/>
  <c r="BD137" i="2"/>
  <c r="AK137" i="2"/>
  <c r="BV137" i="2"/>
  <c r="CE137" i="2" s="1"/>
  <c r="BD117" i="2"/>
  <c r="AK117" i="2"/>
  <c r="BV117" i="2"/>
  <c r="CE117" i="2" s="1"/>
  <c r="BD97" i="2"/>
  <c r="AK97" i="2"/>
  <c r="BV97" i="2"/>
  <c r="CE97" i="2" s="1"/>
  <c r="BD169" i="2"/>
  <c r="BV169" i="2"/>
  <c r="CE169" i="2" s="1"/>
  <c r="AK169" i="2"/>
  <c r="BD139" i="2"/>
  <c r="CF139" i="2"/>
  <c r="BV139" i="2"/>
  <c r="CE139" i="2" s="1"/>
  <c r="AK139" i="2"/>
  <c r="CG139" i="2"/>
  <c r="BD129" i="2"/>
  <c r="CF129" i="2"/>
  <c r="BV129" i="2"/>
  <c r="CE129" i="2" s="1"/>
  <c r="AK129" i="2"/>
  <c r="CG129" i="2"/>
  <c r="CF30" i="2"/>
  <c r="BV30" i="2"/>
  <c r="CE30" i="2" s="1"/>
  <c r="AK30" i="2"/>
  <c r="CG30" i="2"/>
  <c r="BD30" i="2"/>
  <c r="CF20" i="2"/>
  <c r="BV20" i="2"/>
  <c r="CE20" i="2" s="1"/>
  <c r="AK20" i="2"/>
  <c r="CG20" i="2"/>
  <c r="BD20" i="2"/>
  <c r="AL520" i="2"/>
  <c r="AL319" i="2"/>
  <c r="AL290" i="2"/>
  <c r="AL286" i="2"/>
  <c r="AL266" i="2"/>
  <c r="AL246" i="2"/>
  <c r="AL221" i="2"/>
  <c r="AL216" i="2"/>
  <c r="AL181" i="2"/>
  <c r="AL270" i="2"/>
  <c r="AL250" i="2"/>
  <c r="AL157" i="2"/>
  <c r="AL117" i="2"/>
  <c r="AL97" i="2"/>
  <c r="AL60" i="2"/>
  <c r="AL50" i="2"/>
  <c r="AL40" i="2"/>
  <c r="AL9" i="2"/>
  <c r="AL66" i="2"/>
  <c r="AK525" i="2"/>
  <c r="AK466" i="2"/>
  <c r="AK459" i="2"/>
  <c r="BD434" i="2"/>
  <c r="AK434" i="2"/>
  <c r="BV434" i="2"/>
  <c r="BZ406" i="2"/>
  <c r="CA406" i="2" s="1"/>
  <c r="CB406" i="2"/>
  <c r="CC406" i="2" s="1"/>
  <c r="BD384" i="2"/>
  <c r="AK384" i="2"/>
  <c r="BV384" i="2"/>
  <c r="BV367" i="2"/>
  <c r="AK367" i="2"/>
  <c r="BD367" i="2"/>
  <c r="CF344" i="2"/>
  <c r="BD344" i="2"/>
  <c r="AK344" i="2"/>
  <c r="CG344" i="2"/>
  <c r="BV344" i="2"/>
  <c r="BV400" i="2"/>
  <c r="AK400" i="2"/>
  <c r="BD400" i="2"/>
  <c r="BD386" i="2"/>
  <c r="BV386" i="2"/>
  <c r="AK386" i="2"/>
  <c r="BD354" i="2"/>
  <c r="AK354" i="2"/>
  <c r="BV354" i="2"/>
  <c r="CF346" i="2"/>
  <c r="BD346" i="2"/>
  <c r="CG346" i="2"/>
  <c r="BV346" i="2"/>
  <c r="AK346" i="2"/>
  <c r="CF381" i="2"/>
  <c r="BD381" i="2"/>
  <c r="CG381" i="2"/>
  <c r="BV381" i="2"/>
  <c r="AK381" i="2"/>
  <c r="BZ349" i="2"/>
  <c r="CA349" i="2" s="1"/>
  <c r="CB349" i="2"/>
  <c r="CC349" i="2" s="1"/>
  <c r="BV337" i="2"/>
  <c r="AK337" i="2"/>
  <c r="BD337" i="2"/>
  <c r="BD294" i="2"/>
  <c r="AK294" i="2"/>
  <c r="BV294" i="2"/>
  <c r="BD296" i="2"/>
  <c r="BV296" i="2"/>
  <c r="AK296" i="2"/>
  <c r="BZ280" i="2"/>
  <c r="CA280" i="2" s="1"/>
  <c r="CB280" i="2"/>
  <c r="CC280" i="2" s="1"/>
  <c r="CF360" i="2"/>
  <c r="BD360" i="2"/>
  <c r="CG360" i="2"/>
  <c r="BV360" i="2"/>
  <c r="AK360" i="2"/>
  <c r="BZ321" i="2"/>
  <c r="CA321" i="2" s="1"/>
  <c r="CB321" i="2"/>
  <c r="CC321" i="2" s="1"/>
  <c r="BZ299" i="2"/>
  <c r="CA299" i="2" s="1"/>
  <c r="CB299" i="2"/>
  <c r="CC299" i="2" s="1"/>
  <c r="BD274" i="2"/>
  <c r="AK274" i="2"/>
  <c r="CF274" i="2"/>
  <c r="BV274" i="2"/>
  <c r="CE274" i="2" s="1"/>
  <c r="CG274" i="2"/>
  <c r="BD255" i="2"/>
  <c r="AK255" i="2"/>
  <c r="BV255" i="2"/>
  <c r="CE255" i="2" s="1"/>
  <c r="BD234" i="2"/>
  <c r="AK234" i="2"/>
  <c r="BV234" i="2"/>
  <c r="CE234" i="2" s="1"/>
  <c r="BD215" i="2"/>
  <c r="AK215" i="2"/>
  <c r="BV215" i="2"/>
  <c r="CE215" i="2" s="1"/>
  <c r="BD194" i="2"/>
  <c r="AK194" i="2"/>
  <c r="CF194" i="2"/>
  <c r="BV194" i="2"/>
  <c r="CE194" i="2" s="1"/>
  <c r="CG194" i="2"/>
  <c r="CF310" i="2"/>
  <c r="BD310" i="2"/>
  <c r="CG310" i="2"/>
  <c r="BV310" i="2"/>
  <c r="AK310" i="2"/>
  <c r="BZ279" i="2"/>
  <c r="CA279" i="2" s="1"/>
  <c r="CB279" i="2"/>
  <c r="CC279" i="2" s="1"/>
  <c r="CB281" i="2"/>
  <c r="CC281" i="2" s="1"/>
  <c r="BZ281" i="2"/>
  <c r="CA281" i="2" s="1"/>
  <c r="CB271" i="2"/>
  <c r="CC271" i="2" s="1"/>
  <c r="BZ271" i="2"/>
  <c r="CA271" i="2" s="1"/>
  <c r="CB251" i="2"/>
  <c r="CC251" i="2" s="1"/>
  <c r="BZ251" i="2"/>
  <c r="CA251" i="2" s="1"/>
  <c r="CB231" i="2"/>
  <c r="CC231" i="2" s="1"/>
  <c r="BZ231" i="2"/>
  <c r="CA231" i="2" s="1"/>
  <c r="CB226" i="2"/>
  <c r="CC226" i="2" s="1"/>
  <c r="BZ226" i="2"/>
  <c r="CA226" i="2" s="1"/>
  <c r="CB191" i="2"/>
  <c r="CC191" i="2" s="1"/>
  <c r="BZ191" i="2"/>
  <c r="CA191" i="2" s="1"/>
  <c r="BZ225" i="2"/>
  <c r="CA225" i="2" s="1"/>
  <c r="CB225" i="2"/>
  <c r="CC225" i="2" s="1"/>
  <c r="BZ139" i="2"/>
  <c r="CA139" i="2" s="1"/>
  <c r="CB139" i="2"/>
  <c r="CC139" i="2" s="1"/>
  <c r="CB60" i="2"/>
  <c r="CC60" i="2" s="1"/>
  <c r="BZ60" i="2"/>
  <c r="CA60" i="2" s="1"/>
  <c r="CB50" i="2"/>
  <c r="CC50" i="2" s="1"/>
  <c r="BZ50" i="2"/>
  <c r="CA50" i="2" s="1"/>
  <c r="CB40" i="2"/>
  <c r="CC40" i="2" s="1"/>
  <c r="BZ40" i="2"/>
  <c r="CA40" i="2" s="1"/>
  <c r="AV17" i="2"/>
  <c r="BI17" i="2"/>
  <c r="CB9" i="2"/>
  <c r="CC9" i="2" s="1"/>
  <c r="BZ9" i="2"/>
  <c r="CA9" i="2" s="1"/>
  <c r="CB95" i="2"/>
  <c r="CC95" i="2" s="1"/>
  <c r="BZ95" i="2"/>
  <c r="CA95" i="2" s="1"/>
  <c r="CB70" i="2"/>
  <c r="CC70" i="2" s="1"/>
  <c r="BZ70" i="2"/>
  <c r="CA70" i="2" s="1"/>
  <c r="AT23" i="2"/>
  <c r="AT25" i="2"/>
  <c r="AT24" i="2"/>
  <c r="A33" i="2"/>
  <c r="AX27" i="2"/>
  <c r="BK27" i="2"/>
  <c r="BK29" i="2"/>
  <c r="AX29" i="2"/>
  <c r="AL410" i="2"/>
  <c r="AL400" i="2"/>
  <c r="AL401" i="2"/>
  <c r="AL389" i="2"/>
  <c r="AL349" i="2"/>
  <c r="AL419" i="2"/>
  <c r="AL395" i="2"/>
  <c r="AL384" i="2"/>
  <c r="AL367" i="2"/>
  <c r="AL331" i="2"/>
  <c r="AL296" i="2"/>
  <c r="AL295" i="2"/>
  <c r="AL305" i="2"/>
  <c r="AL294" i="2"/>
  <c r="AL330" i="2"/>
  <c r="AL267" i="2"/>
  <c r="AL247" i="2"/>
  <c r="AL175" i="2"/>
  <c r="AL116" i="2"/>
  <c r="AL104" i="2"/>
  <c r="AL84" i="2"/>
  <c r="AL176" i="2"/>
  <c r="AL67" i="2"/>
  <c r="AL74" i="2"/>
  <c r="AL80" i="2"/>
  <c r="AK549" i="2"/>
  <c r="AK444" i="2"/>
  <c r="BD426" i="2"/>
  <c r="BV426" i="2"/>
  <c r="AK426" i="2"/>
  <c r="CB420" i="2"/>
  <c r="CC420" i="2" s="1"/>
  <c r="BZ420" i="2"/>
  <c r="CA420" i="2" s="1"/>
  <c r="CB404" i="2"/>
  <c r="CC404" i="2" s="1"/>
  <c r="BZ404" i="2"/>
  <c r="CA404" i="2" s="1"/>
  <c r="CB345" i="2"/>
  <c r="CC345" i="2" s="1"/>
  <c r="BZ345" i="2"/>
  <c r="CA345" i="2" s="1"/>
  <c r="BZ380" i="2"/>
  <c r="CA380" i="2" s="1"/>
  <c r="CB380" i="2"/>
  <c r="CC380" i="2" s="1"/>
  <c r="BZ371" i="2"/>
  <c r="CA371" i="2" s="1"/>
  <c r="CB371" i="2"/>
  <c r="CC371" i="2" s="1"/>
  <c r="BZ340" i="2"/>
  <c r="CA340" i="2" s="1"/>
  <c r="CB340" i="2"/>
  <c r="CC340" i="2" s="1"/>
  <c r="BZ330" i="2"/>
  <c r="CA330" i="2" s="1"/>
  <c r="CB330" i="2"/>
  <c r="CC330" i="2" s="1"/>
  <c r="BZ301" i="2"/>
  <c r="CA301" i="2" s="1"/>
  <c r="CB301" i="2"/>
  <c r="CC301" i="2" s="1"/>
  <c r="BD200" i="2"/>
  <c r="CF200" i="2"/>
  <c r="BV200" i="2"/>
  <c r="CE200" i="2" s="1"/>
  <c r="AK200" i="2"/>
  <c r="CG200" i="2"/>
  <c r="CB221" i="2"/>
  <c r="CC221" i="2" s="1"/>
  <c r="BZ221" i="2"/>
  <c r="CA221" i="2" s="1"/>
  <c r="CB181" i="2"/>
  <c r="CC181" i="2" s="1"/>
  <c r="BZ181" i="2"/>
  <c r="CA181" i="2" s="1"/>
  <c r="BZ270" i="2"/>
  <c r="CA270" i="2" s="1"/>
  <c r="CB270" i="2"/>
  <c r="CC270" i="2" s="1"/>
  <c r="BZ250" i="2"/>
  <c r="CA250" i="2" s="1"/>
  <c r="CB250" i="2"/>
  <c r="CC250" i="2" s="1"/>
  <c r="BZ230" i="2"/>
  <c r="CA230" i="2" s="1"/>
  <c r="CB230" i="2"/>
  <c r="CC230" i="2" s="1"/>
  <c r="BZ224" i="2"/>
  <c r="CA224" i="2" s="1"/>
  <c r="CB224" i="2"/>
  <c r="CC224" i="2" s="1"/>
  <c r="BZ210" i="2"/>
  <c r="CA210" i="2" s="1"/>
  <c r="CB210" i="2"/>
  <c r="CC210" i="2" s="1"/>
  <c r="BZ195" i="2"/>
  <c r="CA195" i="2" s="1"/>
  <c r="CB195" i="2"/>
  <c r="CC195" i="2" s="1"/>
  <c r="BZ179" i="2"/>
  <c r="CA179" i="2" s="1"/>
  <c r="CB179" i="2"/>
  <c r="CC179" i="2" s="1"/>
  <c r="BZ89" i="2"/>
  <c r="CA89" i="2" s="1"/>
  <c r="CB89" i="2"/>
  <c r="CC89" i="2" s="1"/>
  <c r="CB160" i="2"/>
  <c r="CC160" i="2" s="1"/>
  <c r="BZ160" i="2"/>
  <c r="CA160" i="2" s="1"/>
  <c r="CB120" i="2"/>
  <c r="CC120" i="2" s="1"/>
  <c r="BZ120" i="2"/>
  <c r="CA120" i="2" s="1"/>
  <c r="CB100" i="2"/>
  <c r="CC100" i="2" s="1"/>
  <c r="BZ100" i="2"/>
  <c r="CA100" i="2" s="1"/>
  <c r="A36" i="2"/>
  <c r="A35" i="2"/>
  <c r="A34" i="2"/>
  <c r="BZ59" i="2"/>
  <c r="CA59" i="2" s="1"/>
  <c r="CB59" i="2"/>
  <c r="CC59" i="2" s="1"/>
  <c r="BI16" i="2"/>
  <c r="BZ16" i="2" s="1"/>
  <c r="AV16" i="2"/>
  <c r="BZ6" i="2"/>
  <c r="CA6" i="2" s="1"/>
  <c r="CB6" i="2"/>
  <c r="CC6" i="2" s="1"/>
  <c r="AL540" i="2"/>
  <c r="AL484" i="2"/>
  <c r="AL447" i="2"/>
  <c r="AL560" i="2"/>
  <c r="AL521" i="2"/>
  <c r="AL544" i="2"/>
  <c r="AL511" i="2"/>
  <c r="AL480" i="2"/>
  <c r="AL406" i="2"/>
  <c r="AL464" i="2"/>
  <c r="AL450" i="2"/>
  <c r="AL411" i="2"/>
  <c r="AL371" i="2"/>
  <c r="AL379" i="2"/>
  <c r="AL317" i="2"/>
  <c r="AL311" i="2"/>
  <c r="AL289" i="2"/>
  <c r="AL244" i="2"/>
  <c r="AL185" i="2"/>
  <c r="AL207" i="2"/>
  <c r="AL189" i="2"/>
  <c r="AL101" i="2"/>
  <c r="AL164" i="2"/>
  <c r="AL156" i="2"/>
  <c r="AL147" i="2"/>
  <c r="AL105" i="2"/>
  <c r="AL71" i="2"/>
  <c r="AL70" i="2"/>
  <c r="AL61" i="2"/>
  <c r="AL5" i="2"/>
  <c r="AL31" i="2"/>
  <c r="AK517" i="2"/>
  <c r="AK480" i="2"/>
  <c r="BV437" i="2"/>
  <c r="AK437" i="2"/>
  <c r="BD437" i="2"/>
  <c r="AK496" i="2"/>
  <c r="CB440" i="2"/>
  <c r="CC440" i="2" s="1"/>
  <c r="BZ440" i="2"/>
  <c r="CA440" i="2" s="1"/>
  <c r="CB409" i="2"/>
  <c r="CC409" i="2" s="1"/>
  <c r="BZ409" i="2"/>
  <c r="CA409" i="2" s="1"/>
  <c r="BD364" i="2"/>
  <c r="AK364" i="2"/>
  <c r="BV364" i="2"/>
  <c r="CB376" i="2"/>
  <c r="CC376" i="2" s="1"/>
  <c r="BZ376" i="2"/>
  <c r="CA376" i="2" s="1"/>
  <c r="BZ369" i="2"/>
  <c r="CA369" i="2" s="1"/>
  <c r="CB369" i="2"/>
  <c r="CC369" i="2" s="1"/>
  <c r="BV297" i="2"/>
  <c r="AK297" i="2"/>
  <c r="BD297" i="2"/>
  <c r="BZ310" i="2"/>
  <c r="CA310" i="2" s="1"/>
  <c r="CB310" i="2"/>
  <c r="CC310" i="2" s="1"/>
  <c r="BD275" i="2"/>
  <c r="AK275" i="2"/>
  <c r="CF275" i="2"/>
  <c r="BV275" i="2"/>
  <c r="CE275" i="2" s="1"/>
  <c r="CG275" i="2"/>
  <c r="BD235" i="2"/>
  <c r="AK235" i="2"/>
  <c r="BV235" i="2"/>
  <c r="CE235" i="2" s="1"/>
  <c r="BD214" i="2"/>
  <c r="AK214" i="2"/>
  <c r="BV214" i="2"/>
  <c r="CE214" i="2" s="1"/>
  <c r="BD195" i="2"/>
  <c r="AK195" i="2"/>
  <c r="CF195" i="2"/>
  <c r="BV195" i="2"/>
  <c r="CE195" i="2" s="1"/>
  <c r="CG195" i="2"/>
  <c r="BD175" i="2"/>
  <c r="AK175" i="2"/>
  <c r="BV175" i="2"/>
  <c r="CE175" i="2" s="1"/>
  <c r="CB261" i="2"/>
  <c r="CC261" i="2" s="1"/>
  <c r="BZ261" i="2"/>
  <c r="CA261" i="2" s="1"/>
  <c r="CB241" i="2"/>
  <c r="CC241" i="2" s="1"/>
  <c r="BZ241" i="2"/>
  <c r="CA241" i="2" s="1"/>
  <c r="CB211" i="2"/>
  <c r="CC211" i="2" s="1"/>
  <c r="BZ211" i="2"/>
  <c r="CA211" i="2" s="1"/>
  <c r="BZ220" i="2"/>
  <c r="CA220" i="2" s="1"/>
  <c r="CB220" i="2"/>
  <c r="CC220" i="2" s="1"/>
  <c r="BZ194" i="2"/>
  <c r="CA194" i="2" s="1"/>
  <c r="CB194" i="2"/>
  <c r="CC194" i="2" s="1"/>
  <c r="BZ149" i="2"/>
  <c r="CA149" i="2" s="1"/>
  <c r="CB149" i="2"/>
  <c r="CC149" i="2" s="1"/>
  <c r="CB140" i="2"/>
  <c r="CC140" i="2" s="1"/>
  <c r="BZ140" i="2"/>
  <c r="CA140" i="2" s="1"/>
  <c r="CB130" i="2"/>
  <c r="CC130" i="2" s="1"/>
  <c r="BZ130" i="2"/>
  <c r="CA130" i="2" s="1"/>
  <c r="A41" i="2"/>
  <c r="A38" i="2"/>
  <c r="CB5" i="2"/>
  <c r="CC5" i="2" s="1"/>
  <c r="BZ5" i="2"/>
  <c r="CA5" i="2" s="1"/>
  <c r="CB71" i="2"/>
  <c r="CC71" i="2" s="1"/>
  <c r="BZ71" i="2"/>
  <c r="CA71" i="2" s="1"/>
  <c r="BZ49" i="2"/>
  <c r="CA49" i="2" s="1"/>
  <c r="CB49" i="2"/>
  <c r="CC49" i="2" s="1"/>
  <c r="A40" i="2"/>
  <c r="BI21" i="2"/>
  <c r="AV21" i="2"/>
  <c r="BZ19" i="2"/>
  <c r="CA19" i="2" s="1"/>
  <c r="CB19" i="2"/>
  <c r="CC19" i="2" s="1"/>
  <c r="AV18" i="2"/>
  <c r="BI18" i="2"/>
  <c r="BI15" i="2"/>
  <c r="BZ15" i="2" s="1"/>
  <c r="AV15" i="2"/>
  <c r="BK13" i="2"/>
  <c r="CC14" i="2" s="1"/>
  <c r="AX13" i="2"/>
  <c r="A47" i="2"/>
  <c r="A49" i="2"/>
  <c r="AL556" i="2"/>
  <c r="AL541" i="2"/>
  <c r="AL539" i="2"/>
  <c r="AL526" i="2"/>
  <c r="AL536" i="2"/>
  <c r="AL499" i="2"/>
  <c r="AL491" i="2"/>
  <c r="AL475" i="2"/>
  <c r="AL469" i="2"/>
  <c r="AL497" i="2"/>
  <c r="AL479" i="2"/>
  <c r="AL440" i="2"/>
  <c r="AL427" i="2"/>
  <c r="AL380" i="2"/>
  <c r="AL374" i="2"/>
  <c r="AL369" i="2"/>
  <c r="AL361" i="2"/>
  <c r="AL334" i="2"/>
  <c r="AL336" i="2"/>
  <c r="AL335" i="2"/>
  <c r="AL291" i="2"/>
  <c r="AL254" i="2"/>
  <c r="AL285" i="2"/>
  <c r="AL257" i="2"/>
  <c r="AL177" i="2"/>
  <c r="AL96" i="2"/>
  <c r="AL127" i="2"/>
  <c r="AL106" i="2"/>
  <c r="AL91" i="2"/>
  <c r="AL144" i="2"/>
  <c r="AL134" i="2"/>
  <c r="AL124" i="2"/>
  <c r="AL140" i="2"/>
  <c r="AL120" i="2"/>
  <c r="AL16" i="2"/>
  <c r="AL46" i="2"/>
  <c r="AL26" i="2"/>
  <c r="AK544" i="2"/>
  <c r="AK475" i="2"/>
  <c r="AK474" i="2"/>
  <c r="AK451" i="2"/>
  <c r="CB411" i="2"/>
  <c r="CC411" i="2" s="1"/>
  <c r="BZ411" i="2"/>
  <c r="CA411" i="2" s="1"/>
  <c r="BZ391" i="2"/>
  <c r="CA391" i="2" s="1"/>
  <c r="CB391" i="2"/>
  <c r="CC391" i="2" s="1"/>
  <c r="BZ360" i="2"/>
  <c r="CA360" i="2" s="1"/>
  <c r="CB360" i="2"/>
  <c r="CC360" i="2" s="1"/>
  <c r="BZ351" i="2"/>
  <c r="CA351" i="2" s="1"/>
  <c r="CB351" i="2"/>
  <c r="CC351" i="2" s="1"/>
  <c r="BZ344" i="2"/>
  <c r="CA344" i="2" s="1"/>
  <c r="CB344" i="2"/>
  <c r="CC344" i="2" s="1"/>
  <c r="BZ319" i="2"/>
  <c r="CA319" i="2" s="1"/>
  <c r="CB319" i="2"/>
  <c r="CC319" i="2" s="1"/>
  <c r="BZ290" i="2"/>
  <c r="CA290" i="2" s="1"/>
  <c r="CB290" i="2"/>
  <c r="CC290" i="2" s="1"/>
  <c r="BD220" i="2"/>
  <c r="CF220" i="2"/>
  <c r="BV220" i="2"/>
  <c r="CE220" i="2" s="1"/>
  <c r="AK220" i="2"/>
  <c r="CG220" i="2"/>
  <c r="CB276" i="2"/>
  <c r="CC276" i="2" s="1"/>
  <c r="BZ276" i="2"/>
  <c r="CA276" i="2" s="1"/>
  <c r="CB201" i="2"/>
  <c r="CC201" i="2" s="1"/>
  <c r="BZ201" i="2"/>
  <c r="CA201" i="2" s="1"/>
  <c r="CB196" i="2"/>
  <c r="CC196" i="2" s="1"/>
  <c r="BZ196" i="2"/>
  <c r="CA196" i="2" s="1"/>
  <c r="BZ260" i="2"/>
  <c r="CA260" i="2" s="1"/>
  <c r="CB260" i="2"/>
  <c r="CC260" i="2" s="1"/>
  <c r="BZ240" i="2"/>
  <c r="CA240" i="2" s="1"/>
  <c r="CB240" i="2"/>
  <c r="CC240" i="2" s="1"/>
  <c r="BZ200" i="2"/>
  <c r="CA200" i="2" s="1"/>
  <c r="CB200" i="2"/>
  <c r="CC200" i="2" s="1"/>
  <c r="BD79" i="2"/>
  <c r="BV79" i="2"/>
  <c r="CE79" i="2" s="1"/>
  <c r="AK79" i="2"/>
  <c r="BZ129" i="2"/>
  <c r="CA129" i="2" s="1"/>
  <c r="CB129" i="2"/>
  <c r="CC129" i="2" s="1"/>
  <c r="BZ119" i="2"/>
  <c r="CA119" i="2" s="1"/>
  <c r="CB119" i="2"/>
  <c r="CC119" i="2" s="1"/>
  <c r="BZ99" i="2"/>
  <c r="CA99" i="2" s="1"/>
  <c r="CB99" i="2"/>
  <c r="CC99" i="2" s="1"/>
  <c r="CB150" i="2"/>
  <c r="CC150" i="2" s="1"/>
  <c r="BZ150" i="2"/>
  <c r="CA150" i="2" s="1"/>
  <c r="CB110" i="2"/>
  <c r="CC110" i="2" s="1"/>
  <c r="BZ110" i="2"/>
  <c r="CA110" i="2" s="1"/>
  <c r="CB90" i="2"/>
  <c r="CC90" i="2" s="1"/>
  <c r="BZ90" i="2"/>
  <c r="CA90" i="2" s="1"/>
  <c r="CB30" i="2"/>
  <c r="CC30" i="2" s="1"/>
  <c r="BZ30" i="2"/>
  <c r="CA30" i="2" s="1"/>
  <c r="CB20" i="2"/>
  <c r="CC20" i="2" s="1"/>
  <c r="BZ20" i="2"/>
  <c r="CA20" i="2" s="1"/>
  <c r="CB11" i="2"/>
  <c r="CC11" i="2" s="1"/>
  <c r="BZ11" i="2"/>
  <c r="CA11" i="2" s="1"/>
  <c r="BZ39" i="2"/>
  <c r="CA39" i="2" s="1"/>
  <c r="CB39" i="2"/>
  <c r="CC39" i="2" s="1"/>
  <c r="CB29" i="2"/>
  <c r="AX17" i="2"/>
  <c r="BK17" i="2"/>
  <c r="BI14" i="2"/>
  <c r="BZ14" i="2" s="1"/>
  <c r="CA14" i="2" s="1"/>
  <c r="AV14" i="2"/>
  <c r="AV27" i="2"/>
  <c r="BI27" i="2"/>
  <c r="BI29" i="2"/>
  <c r="BZ29" i="2" s="1"/>
  <c r="AV29" i="2"/>
  <c r="AL546" i="2"/>
  <c r="AL554" i="2"/>
  <c r="AL527" i="2"/>
  <c r="AL509" i="2"/>
  <c r="AL531" i="2"/>
  <c r="AL547" i="2"/>
  <c r="AL529" i="2"/>
  <c r="AL486" i="2"/>
  <c r="AL471" i="2"/>
  <c r="AL455" i="2"/>
  <c r="AL481" i="2"/>
  <c r="AL446" i="2"/>
  <c r="AL414" i="2"/>
  <c r="AL466" i="2"/>
  <c r="AL494" i="2"/>
  <c r="AL445" i="2"/>
  <c r="AL399" i="2"/>
  <c r="AL394" i="2"/>
  <c r="AL355" i="2"/>
  <c r="AL391" i="2"/>
  <c r="AL351" i="2"/>
  <c r="AL390" i="2"/>
  <c r="AL359" i="2"/>
  <c r="AL341" i="2"/>
  <c r="AL316" i="2"/>
  <c r="AL315" i="2"/>
  <c r="AL307" i="2"/>
  <c r="AL205" i="2"/>
  <c r="AL184" i="2"/>
  <c r="AL279" i="2"/>
  <c r="AL281" i="2"/>
  <c r="AL219" i="2"/>
  <c r="AL161" i="2"/>
  <c r="AL86" i="2"/>
  <c r="AL81" i="2"/>
  <c r="AL154" i="2"/>
  <c r="AL77" i="2"/>
  <c r="AL145" i="2"/>
  <c r="AL125" i="2"/>
  <c r="AL110" i="2"/>
  <c r="AL100" i="2"/>
  <c r="AL79" i="2"/>
  <c r="AL37" i="2"/>
  <c r="AL27" i="2"/>
  <c r="BX5" i="2" l="1"/>
  <c r="BX6" i="2" s="1"/>
  <c r="BX354" i="2"/>
  <c r="BX355" i="2" s="1"/>
  <c r="BX356" i="2" s="1"/>
  <c r="BF354" i="2"/>
  <c r="AL550" i="2"/>
  <c r="BF216" i="2"/>
  <c r="AL454" i="2"/>
  <c r="AL545" i="2"/>
  <c r="AL514" i="2"/>
  <c r="AL437" i="2"/>
  <c r="BF254" i="2"/>
  <c r="BF255" i="2" s="1"/>
  <c r="BF256" i="2" s="1"/>
  <c r="BF257" i="2" s="1"/>
  <c r="BX254" i="2"/>
  <c r="BX255" i="2" s="1"/>
  <c r="BF244" i="2"/>
  <c r="BX244" i="2"/>
  <c r="BF84" i="2"/>
  <c r="BX84" i="2"/>
  <c r="BF184" i="2"/>
  <c r="BF185" i="2" s="1"/>
  <c r="BF186" i="2" s="1"/>
  <c r="BX184" i="2"/>
  <c r="BF154" i="2"/>
  <c r="BX154" i="2"/>
  <c r="BF104" i="2"/>
  <c r="BF105" i="2" s="1"/>
  <c r="BF106" i="2" s="1"/>
  <c r="BF107" i="2" s="1"/>
  <c r="BF109" i="2" s="1"/>
  <c r="BF110" i="2" s="1"/>
  <c r="BX104" i="2"/>
  <c r="BX105" i="2" s="1"/>
  <c r="BX106" i="2" s="1"/>
  <c r="BX107" i="2" s="1"/>
  <c r="BX109" i="2" s="1"/>
  <c r="BX110" i="2" s="1"/>
  <c r="CC16" i="2"/>
  <c r="CC15" i="2"/>
  <c r="BF164" i="2"/>
  <c r="BX164" i="2"/>
  <c r="BX414" i="2"/>
  <c r="BF414" i="2"/>
  <c r="BF334" i="2"/>
  <c r="BF335" i="2" s="1"/>
  <c r="BF336" i="2" s="1"/>
  <c r="BF337" i="2" s="1"/>
  <c r="BF339" i="2" s="1"/>
  <c r="BX334" i="2"/>
  <c r="BX335" i="2" s="1"/>
  <c r="BX336" i="2" s="1"/>
  <c r="BX337" i="2" s="1"/>
  <c r="BX339" i="2" s="1"/>
  <c r="BF374" i="2"/>
  <c r="BX374" i="2"/>
  <c r="BX185" i="2"/>
  <c r="CF15" i="2"/>
  <c r="BV15" i="2"/>
  <c r="CE15" i="2" s="1"/>
  <c r="CG15" i="2"/>
  <c r="BD15" i="2"/>
  <c r="AK15" i="2"/>
  <c r="AL15" i="2"/>
  <c r="CG151" i="2"/>
  <c r="CF151" i="2"/>
  <c r="BV151" i="2"/>
  <c r="CE151" i="2" s="1"/>
  <c r="AK151" i="2"/>
  <c r="BD151" i="2"/>
  <c r="BV115" i="2"/>
  <c r="CE115" i="2" s="1"/>
  <c r="BD115" i="2"/>
  <c r="AK115" i="2"/>
  <c r="BD284" i="2"/>
  <c r="AK284" i="2"/>
  <c r="BV284" i="2"/>
  <c r="BV357" i="2"/>
  <c r="AK357" i="2"/>
  <c r="BD357" i="2"/>
  <c r="BV424" i="2"/>
  <c r="BD424" i="2"/>
  <c r="AK424" i="2"/>
  <c r="CG121" i="2"/>
  <c r="CF121" i="2"/>
  <c r="BV121" i="2"/>
  <c r="CE121" i="2" s="1"/>
  <c r="AK121" i="2"/>
  <c r="BD121" i="2"/>
  <c r="CF25" i="2"/>
  <c r="BV25" i="2"/>
  <c r="CE25" i="2" s="1"/>
  <c r="CG25" i="2"/>
  <c r="BD25" i="2"/>
  <c r="AK25" i="2"/>
  <c r="AL25" i="2"/>
  <c r="CG41" i="2"/>
  <c r="BD41" i="2"/>
  <c r="CF41" i="2"/>
  <c r="BV41" i="2"/>
  <c r="CE41" i="2" s="1"/>
  <c r="AK41" i="2"/>
  <c r="BV76" i="2"/>
  <c r="CE76" i="2" s="1"/>
  <c r="AK76" i="2"/>
  <c r="BD76" i="2"/>
  <c r="BV47" i="2"/>
  <c r="CE47" i="2" s="1"/>
  <c r="AK47" i="2"/>
  <c r="BD47" i="2"/>
  <c r="BV75" i="2"/>
  <c r="CE75" i="2" s="1"/>
  <c r="BD75" i="2"/>
  <c r="AK75" i="2"/>
  <c r="CF95" i="2"/>
  <c r="BV95" i="2"/>
  <c r="CE95" i="2" s="1"/>
  <c r="CG95" i="2"/>
  <c r="BD95" i="2"/>
  <c r="AK95" i="2"/>
  <c r="BV166" i="2"/>
  <c r="CE166" i="2" s="1"/>
  <c r="AK166" i="2"/>
  <c r="BD166" i="2"/>
  <c r="BD224" i="2"/>
  <c r="AK224" i="2"/>
  <c r="CF224" i="2"/>
  <c r="BV224" i="2"/>
  <c r="CE224" i="2" s="1"/>
  <c r="CG224" i="2"/>
  <c r="CF350" i="2"/>
  <c r="BD350" i="2"/>
  <c r="CG350" i="2"/>
  <c r="BV350" i="2"/>
  <c r="AK350" i="2"/>
  <c r="CF375" i="2"/>
  <c r="BD375" i="2"/>
  <c r="AK375" i="2"/>
  <c r="CG375" i="2"/>
  <c r="BV375" i="2"/>
  <c r="BD416" i="2"/>
  <c r="BV416" i="2"/>
  <c r="AK416" i="2"/>
  <c r="BD435" i="2"/>
  <c r="AK435" i="2"/>
  <c r="BV435" i="2"/>
  <c r="AK455" i="2"/>
  <c r="AK516" i="2"/>
  <c r="AK546" i="2"/>
  <c r="CG51" i="2"/>
  <c r="BD51" i="2"/>
  <c r="CF51" i="2"/>
  <c r="BV51" i="2"/>
  <c r="CE51" i="2" s="1"/>
  <c r="AK51" i="2"/>
  <c r="BF124" i="2"/>
  <c r="BF125" i="2" s="1"/>
  <c r="BX124" i="2"/>
  <c r="CG91" i="2"/>
  <c r="CF91" i="2"/>
  <c r="BV91" i="2"/>
  <c r="CE91" i="2" s="1"/>
  <c r="AK91" i="2"/>
  <c r="BD91" i="2"/>
  <c r="BV114" i="2"/>
  <c r="CE114" i="2" s="1"/>
  <c r="BD114" i="2"/>
  <c r="AK114" i="2"/>
  <c r="CG281" i="2"/>
  <c r="BD281" i="2"/>
  <c r="AK281" i="2"/>
  <c r="CF281" i="2"/>
  <c r="BV281" i="2"/>
  <c r="CE281" i="2" s="1"/>
  <c r="BD210" i="2"/>
  <c r="CF210" i="2"/>
  <c r="BV210" i="2"/>
  <c r="CE210" i="2" s="1"/>
  <c r="AK210" i="2"/>
  <c r="CG210" i="2"/>
  <c r="CF316" i="2"/>
  <c r="BD316" i="2"/>
  <c r="CG316" i="2"/>
  <c r="BV316" i="2"/>
  <c r="AK316" i="2"/>
  <c r="CG345" i="2"/>
  <c r="BV345" i="2"/>
  <c r="CF345" i="2"/>
  <c r="BD345" i="2"/>
  <c r="AK345" i="2"/>
  <c r="BD366" i="2"/>
  <c r="BV366" i="2"/>
  <c r="AK366" i="2"/>
  <c r="CG404" i="2"/>
  <c r="BV404" i="2"/>
  <c r="CF404" i="2"/>
  <c r="BD404" i="2"/>
  <c r="AK404" i="2"/>
  <c r="BV417" i="2"/>
  <c r="AK417" i="2"/>
  <c r="BD417" i="2"/>
  <c r="AK489" i="2"/>
  <c r="AK545" i="2"/>
  <c r="AK519" i="2"/>
  <c r="AK530" i="2"/>
  <c r="AK547" i="2"/>
  <c r="AK557" i="2"/>
  <c r="AL557" i="2"/>
  <c r="A59" i="2"/>
  <c r="BI30" i="2"/>
  <c r="AV30" i="2"/>
  <c r="BI31" i="2"/>
  <c r="AV31" i="2"/>
  <c r="CF24" i="2"/>
  <c r="BV24" i="2"/>
  <c r="CE24" i="2" s="1"/>
  <c r="CG24" i="2"/>
  <c r="BD24" i="2"/>
  <c r="AK24" i="2"/>
  <c r="AL24" i="2"/>
  <c r="BV55" i="2"/>
  <c r="CE55" i="2" s="1"/>
  <c r="BD55" i="2"/>
  <c r="AK55" i="2"/>
  <c r="AL55" i="2"/>
  <c r="CF65" i="2"/>
  <c r="BV65" i="2"/>
  <c r="CE65" i="2" s="1"/>
  <c r="CG65" i="2"/>
  <c r="BD65" i="2"/>
  <c r="AK65" i="2"/>
  <c r="AL65" i="2"/>
  <c r="CF120" i="2"/>
  <c r="BV120" i="2"/>
  <c r="CE120" i="2" s="1"/>
  <c r="AK120" i="2"/>
  <c r="CG120" i="2"/>
  <c r="BD120" i="2"/>
  <c r="BV145" i="2"/>
  <c r="CE145" i="2" s="1"/>
  <c r="BD145" i="2"/>
  <c r="AK145" i="2"/>
  <c r="BV136" i="2"/>
  <c r="CE136" i="2" s="1"/>
  <c r="AK136" i="2"/>
  <c r="BD136" i="2"/>
  <c r="CG161" i="2"/>
  <c r="CF161" i="2"/>
  <c r="BV161" i="2"/>
  <c r="CE161" i="2" s="1"/>
  <c r="AK161" i="2"/>
  <c r="BD161" i="2"/>
  <c r="BD197" i="2"/>
  <c r="BV197" i="2"/>
  <c r="CE197" i="2" s="1"/>
  <c r="AK197" i="2"/>
  <c r="BD249" i="2"/>
  <c r="BV249" i="2"/>
  <c r="CE249" i="2" s="1"/>
  <c r="AK249" i="2"/>
  <c r="BD225" i="2"/>
  <c r="AK225" i="2"/>
  <c r="CF225" i="2"/>
  <c r="BV225" i="2"/>
  <c r="CE225" i="2" s="1"/>
  <c r="CG225" i="2"/>
  <c r="CF370" i="2"/>
  <c r="BD370" i="2"/>
  <c r="CG370" i="2"/>
  <c r="BV370" i="2"/>
  <c r="AK370" i="2"/>
  <c r="BV377" i="2"/>
  <c r="AK377" i="2"/>
  <c r="BD377" i="2"/>
  <c r="AK485" i="2"/>
  <c r="AK501" i="2"/>
  <c r="AL552" i="2"/>
  <c r="BK24" i="2"/>
  <c r="CB24" i="2" s="1"/>
  <c r="AX24" i="2"/>
  <c r="BI26" i="2"/>
  <c r="BZ26" i="2" s="1"/>
  <c r="AV26" i="2"/>
  <c r="BD7" i="2"/>
  <c r="BV7" i="2"/>
  <c r="CE7" i="2" s="1"/>
  <c r="AK7" i="2"/>
  <c r="BD46" i="2"/>
  <c r="BV46" i="2"/>
  <c r="CE46" i="2" s="1"/>
  <c r="AK46" i="2"/>
  <c r="CG5" i="2"/>
  <c r="BD5" i="2"/>
  <c r="AK5" i="2"/>
  <c r="CF5" i="2"/>
  <c r="BV5" i="2"/>
  <c r="CE5" i="2" s="1"/>
  <c r="CF100" i="2"/>
  <c r="BV100" i="2"/>
  <c r="CE100" i="2" s="1"/>
  <c r="AK100" i="2"/>
  <c r="CG100" i="2"/>
  <c r="BD100" i="2"/>
  <c r="CG101" i="2"/>
  <c r="CF101" i="2"/>
  <c r="BV101" i="2"/>
  <c r="CE101" i="2" s="1"/>
  <c r="AK101" i="2"/>
  <c r="BD101" i="2"/>
  <c r="BD230" i="2"/>
  <c r="CF230" i="2"/>
  <c r="BV230" i="2"/>
  <c r="CE230" i="2" s="1"/>
  <c r="AK230" i="2"/>
  <c r="CG230" i="2"/>
  <c r="BV365" i="2"/>
  <c r="BD365" i="2"/>
  <c r="AK365" i="2"/>
  <c r="AK445" i="2"/>
  <c r="BI23" i="2"/>
  <c r="AV23" i="2"/>
  <c r="BE344" i="2"/>
  <c r="BE345" i="2" s="1"/>
  <c r="BE346" i="2" s="1"/>
  <c r="BW344" i="2"/>
  <c r="BW345" i="2" s="1"/>
  <c r="BW346" i="2" s="1"/>
  <c r="BE384" i="2"/>
  <c r="BW384" i="2"/>
  <c r="BE4" i="2"/>
  <c r="BE5" i="2" s="1"/>
  <c r="BE6" i="2" s="1"/>
  <c r="BE7" i="2" s="1"/>
  <c r="BE9" i="2" s="1"/>
  <c r="BW4" i="2"/>
  <c r="BX125" i="2"/>
  <c r="AL516" i="2"/>
  <c r="AL10" i="2"/>
  <c r="AL130" i="2"/>
  <c r="AL239" i="2"/>
  <c r="AL327" i="2"/>
  <c r="AL460" i="2"/>
  <c r="AK491" i="2"/>
  <c r="AK541" i="2"/>
  <c r="AL304" i="2"/>
  <c r="AL495" i="2"/>
  <c r="AL515" i="2"/>
  <c r="AK471" i="2"/>
  <c r="AL174" i="2"/>
  <c r="AL229" i="2"/>
  <c r="AL269" i="2"/>
  <c r="AL324" i="2"/>
  <c r="AL350" i="2"/>
  <c r="AK307" i="2"/>
  <c r="AL210" i="2"/>
  <c r="BX216" i="2"/>
  <c r="BV351" i="2"/>
  <c r="AK391" i="2"/>
  <c r="CF391" i="2"/>
  <c r="AL225" i="2"/>
  <c r="AK369" i="2"/>
  <c r="CF369" i="2"/>
  <c r="BD380" i="2"/>
  <c r="BX196" i="2"/>
  <c r="BX276" i="2"/>
  <c r="BV147" i="2"/>
  <c r="CE147" i="2" s="1"/>
  <c r="BF196" i="2"/>
  <c r="BF276" i="2"/>
  <c r="BV371" i="2"/>
  <c r="AL377" i="2"/>
  <c r="BD74" i="2"/>
  <c r="AK70" i="2"/>
  <c r="BV71" i="2"/>
  <c r="CE71" i="2" s="1"/>
  <c r="BD56" i="2"/>
  <c r="BV56" i="2"/>
  <c r="CE56" i="2" s="1"/>
  <c r="AK56" i="2"/>
  <c r="BV54" i="2"/>
  <c r="CE54" i="2" s="1"/>
  <c r="BD54" i="2"/>
  <c r="AK54" i="2"/>
  <c r="AL54" i="2"/>
  <c r="BV57" i="2"/>
  <c r="CE57" i="2" s="1"/>
  <c r="AK57" i="2"/>
  <c r="BD57" i="2"/>
  <c r="CF150" i="2"/>
  <c r="BV150" i="2"/>
  <c r="CE150" i="2" s="1"/>
  <c r="AK150" i="2"/>
  <c r="CG150" i="2"/>
  <c r="BD150" i="2"/>
  <c r="BD180" i="2"/>
  <c r="CF180" i="2"/>
  <c r="BV180" i="2"/>
  <c r="CE180" i="2" s="1"/>
  <c r="AK180" i="2"/>
  <c r="CG180" i="2"/>
  <c r="BD199" i="2"/>
  <c r="CF199" i="2"/>
  <c r="BV199" i="2"/>
  <c r="CE199" i="2" s="1"/>
  <c r="AK199" i="2"/>
  <c r="CG199" i="2"/>
  <c r="BD245" i="2"/>
  <c r="AK245" i="2"/>
  <c r="BV245" i="2"/>
  <c r="CE245" i="2" s="1"/>
  <c r="CF359" i="2"/>
  <c r="BD359" i="2"/>
  <c r="CG359" i="2"/>
  <c r="BV359" i="2"/>
  <c r="AK359" i="2"/>
  <c r="BD414" i="2"/>
  <c r="AK414" i="2"/>
  <c r="BV414" i="2"/>
  <c r="CG21" i="2"/>
  <c r="BD21" i="2"/>
  <c r="CF21" i="2"/>
  <c r="BV21" i="2"/>
  <c r="CE21" i="2" s="1"/>
  <c r="AK21" i="2"/>
  <c r="AL21" i="2"/>
  <c r="BV37" i="2"/>
  <c r="CE37" i="2" s="1"/>
  <c r="AK37" i="2"/>
  <c r="BD37" i="2"/>
  <c r="BV135" i="2"/>
  <c r="CE135" i="2" s="1"/>
  <c r="BD135" i="2"/>
  <c r="AK135" i="2"/>
  <c r="BV154" i="2"/>
  <c r="CE154" i="2" s="1"/>
  <c r="BD154" i="2"/>
  <c r="AK154" i="2"/>
  <c r="BD217" i="2"/>
  <c r="BV217" i="2"/>
  <c r="CE217" i="2" s="1"/>
  <c r="AK217" i="2"/>
  <c r="BD259" i="2"/>
  <c r="BV259" i="2"/>
  <c r="CE259" i="2" s="1"/>
  <c r="AK259" i="2"/>
  <c r="BD205" i="2"/>
  <c r="AK205" i="2"/>
  <c r="BV205" i="2"/>
  <c r="CE205" i="2" s="1"/>
  <c r="CF300" i="2"/>
  <c r="BD300" i="2"/>
  <c r="CG300" i="2"/>
  <c r="BV300" i="2"/>
  <c r="AK300" i="2"/>
  <c r="BD329" i="2"/>
  <c r="BV329" i="2"/>
  <c r="AK329" i="2"/>
  <c r="CF314" i="2"/>
  <c r="BD314" i="2"/>
  <c r="AK314" i="2"/>
  <c r="CG314" i="2"/>
  <c r="BV314" i="2"/>
  <c r="BV396" i="2"/>
  <c r="AK396" i="2"/>
  <c r="BD396" i="2"/>
  <c r="BD355" i="2"/>
  <c r="AK355" i="2"/>
  <c r="BV355" i="2"/>
  <c r="BD407" i="2"/>
  <c r="BV407" i="2"/>
  <c r="AK407" i="2"/>
  <c r="BD415" i="2"/>
  <c r="AK415" i="2"/>
  <c r="BV415" i="2"/>
  <c r="AL415" i="2"/>
  <c r="BX415" i="2" s="1"/>
  <c r="AK490" i="2"/>
  <c r="AK494" i="2"/>
  <c r="AK510" i="2"/>
  <c r="AK509" i="2"/>
  <c r="AK555" i="2"/>
  <c r="AL555" i="2"/>
  <c r="CF110" i="2"/>
  <c r="BV110" i="2"/>
  <c r="CE110" i="2" s="1"/>
  <c r="AK110" i="2"/>
  <c r="CG110" i="2"/>
  <c r="BD110" i="2"/>
  <c r="BV86" i="2"/>
  <c r="CE86" i="2" s="1"/>
  <c r="AK86" i="2"/>
  <c r="BD86" i="2"/>
  <c r="CG111" i="2"/>
  <c r="CF111" i="2"/>
  <c r="BV111" i="2"/>
  <c r="CE111" i="2" s="1"/>
  <c r="AK111" i="2"/>
  <c r="BD111" i="2"/>
  <c r="BD237" i="2"/>
  <c r="BV237" i="2"/>
  <c r="CE237" i="2" s="1"/>
  <c r="AK237" i="2"/>
  <c r="BD277" i="2"/>
  <c r="BV277" i="2"/>
  <c r="CE277" i="2" s="1"/>
  <c r="AK277" i="2"/>
  <c r="CF320" i="2"/>
  <c r="BD320" i="2"/>
  <c r="CG320" i="2"/>
  <c r="BV320" i="2"/>
  <c r="AK320" i="2"/>
  <c r="BV287" i="2"/>
  <c r="AK287" i="2"/>
  <c r="BD287" i="2"/>
  <c r="CF340" i="2"/>
  <c r="CG340" i="2"/>
  <c r="BV340" i="2"/>
  <c r="AK340" i="2"/>
  <c r="BD340" i="2"/>
  <c r="BV387" i="2"/>
  <c r="AK387" i="2"/>
  <c r="BD387" i="2"/>
  <c r="BV397" i="2"/>
  <c r="AK397" i="2"/>
  <c r="BD397" i="2"/>
  <c r="AK454" i="2"/>
  <c r="AK457" i="2"/>
  <c r="AL457" i="2"/>
  <c r="AK535" i="2"/>
  <c r="AK526" i="2"/>
  <c r="AK537" i="2"/>
  <c r="BI39" i="2"/>
  <c r="AV39" i="2"/>
  <c r="A57" i="2"/>
  <c r="BK30" i="2"/>
  <c r="AX30" i="2"/>
  <c r="BK28" i="2"/>
  <c r="AX28" i="2"/>
  <c r="BE364" i="2"/>
  <c r="BW364" i="2"/>
  <c r="BW365" i="2" s="1"/>
  <c r="CG36" i="2"/>
  <c r="BD36" i="2"/>
  <c r="CF36" i="2"/>
  <c r="BV36" i="2"/>
  <c r="CE36" i="2" s="1"/>
  <c r="AK36" i="2"/>
  <c r="CF64" i="2"/>
  <c r="BV64" i="2"/>
  <c r="CE64" i="2" s="1"/>
  <c r="CG64" i="2"/>
  <c r="BD64" i="2"/>
  <c r="AK64" i="2"/>
  <c r="BV27" i="2"/>
  <c r="CE27" i="2" s="1"/>
  <c r="AK27" i="2"/>
  <c r="BD27" i="2"/>
  <c r="CF90" i="2"/>
  <c r="BV90" i="2"/>
  <c r="CE90" i="2" s="1"/>
  <c r="AK90" i="2"/>
  <c r="CG90" i="2"/>
  <c r="BD90" i="2"/>
  <c r="CF140" i="2"/>
  <c r="BV140" i="2"/>
  <c r="CE140" i="2" s="1"/>
  <c r="AK140" i="2"/>
  <c r="CG140" i="2"/>
  <c r="BD140" i="2"/>
  <c r="BV105" i="2"/>
  <c r="CE105" i="2" s="1"/>
  <c r="BD105" i="2"/>
  <c r="AK105" i="2"/>
  <c r="BV156" i="2"/>
  <c r="CE156" i="2" s="1"/>
  <c r="AK156" i="2"/>
  <c r="BD156" i="2"/>
  <c r="BD219" i="2"/>
  <c r="BV219" i="2"/>
  <c r="CE219" i="2" s="1"/>
  <c r="AK219" i="2"/>
  <c r="BD204" i="2"/>
  <c r="AK204" i="2"/>
  <c r="BV204" i="2"/>
  <c r="CE204" i="2" s="1"/>
  <c r="BD289" i="2"/>
  <c r="BV289" i="2"/>
  <c r="AK289" i="2"/>
  <c r="BV317" i="2"/>
  <c r="AK317" i="2"/>
  <c r="BD317" i="2"/>
  <c r="AK470" i="2"/>
  <c r="AK514" i="2"/>
  <c r="AK550" i="2"/>
  <c r="A44" i="2"/>
  <c r="BK25" i="2"/>
  <c r="CB25" i="2" s="1"/>
  <c r="AX25" i="2"/>
  <c r="BV80" i="2"/>
  <c r="CE80" i="2" s="1"/>
  <c r="AK80" i="2"/>
  <c r="BD80" i="2"/>
  <c r="BV44" i="2"/>
  <c r="CE44" i="2" s="1"/>
  <c r="BD44" i="2"/>
  <c r="AK44" i="2"/>
  <c r="AL44" i="2"/>
  <c r="BV144" i="2"/>
  <c r="CE144" i="2" s="1"/>
  <c r="BD144" i="2"/>
  <c r="AK144" i="2"/>
  <c r="CG96" i="2"/>
  <c r="CF96" i="2"/>
  <c r="BV96" i="2"/>
  <c r="CE96" i="2" s="1"/>
  <c r="AK96" i="2"/>
  <c r="BD96" i="2"/>
  <c r="BV155" i="2"/>
  <c r="CE155" i="2" s="1"/>
  <c r="BD155" i="2"/>
  <c r="AK155" i="2"/>
  <c r="BD227" i="2"/>
  <c r="BV227" i="2"/>
  <c r="CE227" i="2" s="1"/>
  <c r="AK227" i="2"/>
  <c r="BD267" i="2"/>
  <c r="BV267" i="2"/>
  <c r="CE267" i="2" s="1"/>
  <c r="AK267" i="2"/>
  <c r="BD190" i="2"/>
  <c r="BV190" i="2"/>
  <c r="CE190" i="2" s="1"/>
  <c r="AK190" i="2"/>
  <c r="BF294" i="2"/>
  <c r="BF295" i="2" s="1"/>
  <c r="BF296" i="2" s="1"/>
  <c r="BF297" i="2" s="1"/>
  <c r="BF299" i="2" s="1"/>
  <c r="BX294" i="2"/>
  <c r="BX295" i="2" s="1"/>
  <c r="BX296" i="2" s="1"/>
  <c r="BX297" i="2" s="1"/>
  <c r="BX299" i="2" s="1"/>
  <c r="CF309" i="2"/>
  <c r="BD309" i="2"/>
  <c r="CG309" i="2"/>
  <c r="BV309" i="2"/>
  <c r="AK309" i="2"/>
  <c r="CF341" i="2"/>
  <c r="BD341" i="2"/>
  <c r="CG341" i="2"/>
  <c r="BV341" i="2"/>
  <c r="AK341" i="2"/>
  <c r="BE234" i="2"/>
  <c r="BE235" i="2" s="1"/>
  <c r="BE236" i="2" s="1"/>
  <c r="BE237" i="2" s="1"/>
  <c r="BW234" i="2"/>
  <c r="BW235" i="2" s="1"/>
  <c r="BW236" i="2" s="1"/>
  <c r="BW354" i="2"/>
  <c r="BE354" i="2"/>
  <c r="AL41" i="2"/>
  <c r="AL131" i="2"/>
  <c r="AL47" i="2"/>
  <c r="AL396" i="2"/>
  <c r="AL375" i="2"/>
  <c r="BX375" i="2" s="1"/>
  <c r="BX376" i="2" s="1"/>
  <c r="CA15" i="2"/>
  <c r="AL51" i="2"/>
  <c r="AL17" i="2"/>
  <c r="AL489" i="2"/>
  <c r="AL535" i="2"/>
  <c r="AL534" i="2"/>
  <c r="CA16" i="2"/>
  <c r="AK469" i="2"/>
  <c r="AL146" i="2"/>
  <c r="AL111" i="2"/>
  <c r="BD307" i="2"/>
  <c r="BV336" i="2"/>
  <c r="AL245" i="2"/>
  <c r="BX245" i="2" s="1"/>
  <c r="BX246" i="2" s="1"/>
  <c r="BX247" i="2" s="1"/>
  <c r="AL345" i="2"/>
  <c r="BF345" i="2" s="1"/>
  <c r="BF346" i="2" s="1"/>
  <c r="AK351" i="2"/>
  <c r="CF351" i="2"/>
  <c r="BD391" i="2"/>
  <c r="AL155" i="2"/>
  <c r="BX155" i="2" s="1"/>
  <c r="BX156" i="2" s="1"/>
  <c r="BX157" i="2" s="1"/>
  <c r="BX159" i="2" s="1"/>
  <c r="AL224" i="2"/>
  <c r="AL537" i="2"/>
  <c r="BF5" i="2"/>
  <c r="BF6" i="2" s="1"/>
  <c r="BD369" i="2"/>
  <c r="CG380" i="2"/>
  <c r="BX236" i="2"/>
  <c r="AL237" i="2"/>
  <c r="AL366" i="2"/>
  <c r="BD127" i="2"/>
  <c r="BF236" i="2"/>
  <c r="AK371" i="2"/>
  <c r="CF371" i="2"/>
  <c r="AL114" i="2"/>
  <c r="AL204" i="2"/>
  <c r="AL424" i="2"/>
  <c r="AK74" i="2"/>
  <c r="CG70" i="2"/>
  <c r="AK71" i="2"/>
  <c r="CG71" i="2"/>
  <c r="BF355" i="2"/>
  <c r="BF356" i="2" s="1"/>
  <c r="CF35" i="2"/>
  <c r="BV35" i="2"/>
  <c r="CE35" i="2" s="1"/>
  <c r="CG35" i="2"/>
  <c r="BD35" i="2"/>
  <c r="AK35" i="2"/>
  <c r="AL35" i="2"/>
  <c r="BD10" i="2"/>
  <c r="CF10" i="2"/>
  <c r="BV10" i="2"/>
  <c r="CE10" i="2" s="1"/>
  <c r="AK10" i="2"/>
  <c r="CG10" i="2"/>
  <c r="CF130" i="2"/>
  <c r="BV130" i="2"/>
  <c r="CE130" i="2" s="1"/>
  <c r="AK130" i="2"/>
  <c r="CG130" i="2"/>
  <c r="BD130" i="2"/>
  <c r="BV170" i="2"/>
  <c r="CE170" i="2" s="1"/>
  <c r="AK170" i="2"/>
  <c r="BD170" i="2"/>
  <c r="BD187" i="2"/>
  <c r="BV187" i="2"/>
  <c r="CE187" i="2" s="1"/>
  <c r="AK187" i="2"/>
  <c r="BD239" i="2"/>
  <c r="CF239" i="2"/>
  <c r="BV239" i="2"/>
  <c r="CE239" i="2" s="1"/>
  <c r="AK239" i="2"/>
  <c r="AK242" i="2" s="1"/>
  <c r="BH233" i="2" s="1"/>
  <c r="CG239" i="2"/>
  <c r="BD184" i="2"/>
  <c r="AK184" i="2"/>
  <c r="BV184" i="2"/>
  <c r="CE184" i="2" s="1"/>
  <c r="BD264" i="2"/>
  <c r="AK264" i="2"/>
  <c r="BV264" i="2"/>
  <c r="CE264" i="2" s="1"/>
  <c r="BD324" i="2"/>
  <c r="AK324" i="2"/>
  <c r="BV324" i="2"/>
  <c r="CF390" i="2"/>
  <c r="BD390" i="2"/>
  <c r="CG390" i="2"/>
  <c r="BV390" i="2"/>
  <c r="AK390" i="2"/>
  <c r="AK446" i="2"/>
  <c r="AK481" i="2"/>
  <c r="AK486" i="2"/>
  <c r="AK531" i="2"/>
  <c r="AK524" i="2"/>
  <c r="AK554" i="2"/>
  <c r="BV45" i="2"/>
  <c r="CE45" i="2" s="1"/>
  <c r="BD45" i="2"/>
  <c r="AK45" i="2"/>
  <c r="AL45" i="2"/>
  <c r="BF144" i="2"/>
  <c r="BF145" i="2" s="1"/>
  <c r="BX144" i="2"/>
  <c r="BX145" i="2" s="1"/>
  <c r="BV106" i="2"/>
  <c r="CE106" i="2" s="1"/>
  <c r="AK106" i="2"/>
  <c r="BD106" i="2"/>
  <c r="BV165" i="2"/>
  <c r="CE165" i="2" s="1"/>
  <c r="BD165" i="2"/>
  <c r="AK165" i="2"/>
  <c r="BD209" i="2"/>
  <c r="CF209" i="2"/>
  <c r="BV209" i="2"/>
  <c r="CE209" i="2" s="1"/>
  <c r="AK209" i="2"/>
  <c r="CG209" i="2"/>
  <c r="CF291" i="2"/>
  <c r="BD291" i="2"/>
  <c r="CG291" i="2"/>
  <c r="BV291" i="2"/>
  <c r="AK291" i="2"/>
  <c r="BD334" i="2"/>
  <c r="AK334" i="2"/>
  <c r="BV334" i="2"/>
  <c r="BV385" i="2"/>
  <c r="BD385" i="2"/>
  <c r="AK385" i="2"/>
  <c r="CF374" i="2"/>
  <c r="BD374" i="2"/>
  <c r="AK374" i="2"/>
  <c r="CG374" i="2"/>
  <c r="BV374" i="2"/>
  <c r="BV347" i="2"/>
  <c r="AK347" i="2"/>
  <c r="BD347" i="2"/>
  <c r="AK449" i="2"/>
  <c r="AK529" i="2"/>
  <c r="AK515" i="2"/>
  <c r="AK561" i="2"/>
  <c r="AL561" i="2"/>
  <c r="BK39" i="2"/>
  <c r="AX39" i="2"/>
  <c r="AV37" i="2"/>
  <c r="BI37" i="2"/>
  <c r="A50" i="2"/>
  <c r="A48" i="2"/>
  <c r="BK31" i="2"/>
  <c r="AX31" i="2"/>
  <c r="BE214" i="2"/>
  <c r="BE215" i="2" s="1"/>
  <c r="BE216" i="2" s="1"/>
  <c r="BW214" i="2"/>
  <c r="BW215" i="2" s="1"/>
  <c r="BW216" i="2" s="1"/>
  <c r="CF34" i="2"/>
  <c r="BV34" i="2"/>
  <c r="CE34" i="2" s="1"/>
  <c r="CG34" i="2"/>
  <c r="BD34" i="2"/>
  <c r="AK34" i="2"/>
  <c r="AL34" i="2"/>
  <c r="CG61" i="2"/>
  <c r="BD61" i="2"/>
  <c r="CF61" i="2"/>
  <c r="BV61" i="2"/>
  <c r="CE61" i="2" s="1"/>
  <c r="AK61" i="2"/>
  <c r="BV17" i="2"/>
  <c r="CE17" i="2" s="1"/>
  <c r="AK17" i="2"/>
  <c r="BD17" i="2"/>
  <c r="BV85" i="2"/>
  <c r="CE85" i="2" s="1"/>
  <c r="BD85" i="2"/>
  <c r="AK85" i="2"/>
  <c r="BD174" i="2"/>
  <c r="BV174" i="2"/>
  <c r="CE174" i="2" s="1"/>
  <c r="AK174" i="2"/>
  <c r="BD185" i="2"/>
  <c r="AK185" i="2"/>
  <c r="BV185" i="2"/>
  <c r="CE185" i="2" s="1"/>
  <c r="BD265" i="2"/>
  <c r="AK265" i="2"/>
  <c r="BV265" i="2"/>
  <c r="CE265" i="2" s="1"/>
  <c r="BD304" i="2"/>
  <c r="AK304" i="2"/>
  <c r="BV304" i="2"/>
  <c r="BD436" i="2"/>
  <c r="BV436" i="2"/>
  <c r="AK436" i="2"/>
  <c r="AK461" i="2"/>
  <c r="AK534" i="2"/>
  <c r="AK497" i="2"/>
  <c r="AK507" i="2"/>
  <c r="BI24" i="2"/>
  <c r="BZ24" i="2" s="1"/>
  <c r="CA24" i="2" s="1"/>
  <c r="AV24" i="2"/>
  <c r="A45" i="2"/>
  <c r="BK26" i="2"/>
  <c r="CB26" i="2" s="1"/>
  <c r="AX26" i="2"/>
  <c r="CG31" i="2"/>
  <c r="BD31" i="2"/>
  <c r="CF31" i="2"/>
  <c r="BV31" i="2"/>
  <c r="CE31" i="2" s="1"/>
  <c r="AK31" i="2"/>
  <c r="BF74" i="2"/>
  <c r="BX74" i="2"/>
  <c r="BV134" i="2"/>
  <c r="CE134" i="2" s="1"/>
  <c r="BD134" i="2"/>
  <c r="AK134" i="2"/>
  <c r="BV84" i="2"/>
  <c r="CE84" i="2" s="1"/>
  <c r="BD84" i="2"/>
  <c r="AK84" i="2"/>
  <c r="BV116" i="2"/>
  <c r="CE116" i="2" s="1"/>
  <c r="AK116" i="2"/>
  <c r="BD116" i="2"/>
  <c r="BD177" i="2"/>
  <c r="BV177" i="2"/>
  <c r="CE177" i="2" s="1"/>
  <c r="AK177" i="2"/>
  <c r="BD229" i="2"/>
  <c r="CF229" i="2"/>
  <c r="BV229" i="2"/>
  <c r="CE229" i="2" s="1"/>
  <c r="AK229" i="2"/>
  <c r="CG229" i="2"/>
  <c r="BD395" i="2"/>
  <c r="AK395" i="2"/>
  <c r="BV395" i="2"/>
  <c r="AT33" i="2"/>
  <c r="AT35" i="2"/>
  <c r="AT34" i="2"/>
  <c r="A43" i="2"/>
  <c r="CA29" i="2"/>
  <c r="AL121" i="2"/>
  <c r="AL126" i="2"/>
  <c r="BX126" i="2" s="1"/>
  <c r="BX127" i="2" s="1"/>
  <c r="BX129" i="2" s="1"/>
  <c r="AL150" i="2"/>
  <c r="AL259" i="2"/>
  <c r="AL506" i="2"/>
  <c r="AL75" i="2"/>
  <c r="AL135" i="2"/>
  <c r="AL180" i="2"/>
  <c r="AL209" i="2"/>
  <c r="AL397" i="2"/>
  <c r="AL402" i="2" s="1"/>
  <c r="BJ393" i="2" s="1"/>
  <c r="AL435" i="2"/>
  <c r="AL56" i="2"/>
  <c r="AL90" i="2"/>
  <c r="AL199" i="2"/>
  <c r="AL249" i="2"/>
  <c r="AL357" i="2"/>
  <c r="AL436" i="2"/>
  <c r="AL519" i="2"/>
  <c r="AL522" i="2" s="1"/>
  <c r="AK336" i="2"/>
  <c r="AL265" i="2"/>
  <c r="AL320" i="2"/>
  <c r="AL370" i="2"/>
  <c r="AL404" i="2"/>
  <c r="AL470" i="2"/>
  <c r="AL510" i="2"/>
  <c r="BD351" i="2"/>
  <c r="CG391" i="2"/>
  <c r="AL115" i="2"/>
  <c r="AL284" i="2"/>
  <c r="AL190" i="2"/>
  <c r="CG369" i="2"/>
  <c r="BV380" i="2"/>
  <c r="AL85" i="2"/>
  <c r="BX85" i="2" s="1"/>
  <c r="BX86" i="2" s="1"/>
  <c r="BX87" i="2" s="1"/>
  <c r="BX89" i="2" s="1"/>
  <c r="AL287" i="2"/>
  <c r="BX256" i="2"/>
  <c r="BX257" i="2" s="1"/>
  <c r="AL309" i="2"/>
  <c r="AL340" i="2"/>
  <c r="AL342" i="2" s="1"/>
  <c r="BJ333" i="2" s="1"/>
  <c r="AL407" i="2"/>
  <c r="AL449" i="2"/>
  <c r="AL461" i="2"/>
  <c r="AL501" i="2"/>
  <c r="AL502" i="2" s="1"/>
  <c r="AK127" i="2"/>
  <c r="BD147" i="2"/>
  <c r="BD371" i="2"/>
  <c r="AL95" i="2"/>
  <c r="AL170" i="2"/>
  <c r="AL227" i="2"/>
  <c r="AL329" i="2"/>
  <c r="AL347" i="2"/>
  <c r="BV74" i="2"/>
  <c r="CE74" i="2" s="1"/>
  <c r="BD70" i="2"/>
  <c r="CF70" i="2"/>
  <c r="BD71" i="2"/>
  <c r="AK539" i="2"/>
  <c r="CG131" i="2"/>
  <c r="CF131" i="2"/>
  <c r="BV131" i="2"/>
  <c r="CE131" i="2" s="1"/>
  <c r="AK131" i="2"/>
  <c r="BD131" i="2"/>
  <c r="CG126" i="2"/>
  <c r="CF126" i="2"/>
  <c r="BV126" i="2"/>
  <c r="CE126" i="2" s="1"/>
  <c r="AK126" i="2"/>
  <c r="BD126" i="2"/>
  <c r="BV171" i="2"/>
  <c r="CE171" i="2" s="1"/>
  <c r="AK171" i="2"/>
  <c r="BD171" i="2"/>
  <c r="CG315" i="2"/>
  <c r="BV315" i="2"/>
  <c r="CF315" i="2"/>
  <c r="BD315" i="2"/>
  <c r="AK315" i="2"/>
  <c r="BX394" i="2"/>
  <c r="BX395" i="2" s="1"/>
  <c r="BF394" i="2"/>
  <c r="BF395" i="2" s="1"/>
  <c r="BF396" i="2" s="1"/>
  <c r="AK465" i="2"/>
  <c r="AK460" i="2"/>
  <c r="AK504" i="2"/>
  <c r="AK559" i="2"/>
  <c r="AL559" i="2"/>
  <c r="CG16" i="2"/>
  <c r="BD16" i="2"/>
  <c r="CF16" i="2"/>
  <c r="BV16" i="2"/>
  <c r="CE16" i="2" s="1"/>
  <c r="AK16" i="2"/>
  <c r="BF134" i="2"/>
  <c r="BF135" i="2" s="1"/>
  <c r="BX134" i="2"/>
  <c r="CF94" i="2"/>
  <c r="BV94" i="2"/>
  <c r="CE94" i="2" s="1"/>
  <c r="CG94" i="2"/>
  <c r="BD94" i="2"/>
  <c r="AK94" i="2"/>
  <c r="BD257" i="2"/>
  <c r="BV257" i="2"/>
  <c r="CE257" i="2" s="1"/>
  <c r="AK257" i="2"/>
  <c r="CF179" i="2"/>
  <c r="BV179" i="2"/>
  <c r="CE179" i="2" s="1"/>
  <c r="AK179" i="2"/>
  <c r="BD179" i="2"/>
  <c r="CG179" i="2"/>
  <c r="BD254" i="2"/>
  <c r="AK254" i="2"/>
  <c r="BV254" i="2"/>
  <c r="CE254" i="2" s="1"/>
  <c r="BV335" i="2"/>
  <c r="BD335" i="2"/>
  <c r="AK335" i="2"/>
  <c r="BV327" i="2"/>
  <c r="AK327" i="2"/>
  <c r="BD327" i="2"/>
  <c r="CF361" i="2"/>
  <c r="BD361" i="2"/>
  <c r="CG361" i="2"/>
  <c r="BV361" i="2"/>
  <c r="AK361" i="2"/>
  <c r="BD394" i="2"/>
  <c r="AK394" i="2"/>
  <c r="BV394" i="2"/>
  <c r="BD427" i="2"/>
  <c r="BV427" i="2"/>
  <c r="AK427" i="2"/>
  <c r="AK479" i="2"/>
  <c r="AK505" i="2"/>
  <c r="AK506" i="2"/>
  <c r="AK556" i="2"/>
  <c r="AX37" i="2"/>
  <c r="BK37" i="2"/>
  <c r="AV28" i="2"/>
  <c r="BI28" i="2"/>
  <c r="A51" i="2"/>
  <c r="BD69" i="2"/>
  <c r="CF69" i="2"/>
  <c r="BV69" i="2"/>
  <c r="CE69" i="2" s="1"/>
  <c r="AK69" i="2"/>
  <c r="CG69" i="2"/>
  <c r="CG26" i="2"/>
  <c r="BD26" i="2"/>
  <c r="CF26" i="2"/>
  <c r="BV26" i="2"/>
  <c r="CE26" i="2" s="1"/>
  <c r="AK26" i="2"/>
  <c r="BV146" i="2"/>
  <c r="CE146" i="2" s="1"/>
  <c r="AK146" i="2"/>
  <c r="BD146" i="2"/>
  <c r="CF125" i="2"/>
  <c r="BV125" i="2"/>
  <c r="CE125" i="2" s="1"/>
  <c r="CG125" i="2"/>
  <c r="BD125" i="2"/>
  <c r="AK125" i="2"/>
  <c r="CF160" i="2"/>
  <c r="BV160" i="2"/>
  <c r="CE160" i="2" s="1"/>
  <c r="AK160" i="2"/>
  <c r="CG160" i="2"/>
  <c r="BD160" i="2"/>
  <c r="CG141" i="2"/>
  <c r="CF141" i="2"/>
  <c r="BV141" i="2"/>
  <c r="CE141" i="2" s="1"/>
  <c r="AK141" i="2"/>
  <c r="BD141" i="2"/>
  <c r="BV164" i="2"/>
  <c r="CE164" i="2" s="1"/>
  <c r="BD164" i="2"/>
  <c r="AK164" i="2"/>
  <c r="BD207" i="2"/>
  <c r="BV207" i="2"/>
  <c r="CE207" i="2" s="1"/>
  <c r="AK207" i="2"/>
  <c r="BD269" i="2"/>
  <c r="CF269" i="2"/>
  <c r="BV269" i="2"/>
  <c r="CE269" i="2" s="1"/>
  <c r="AK269" i="2"/>
  <c r="CG269" i="2"/>
  <c r="BD244" i="2"/>
  <c r="AK244" i="2"/>
  <c r="BV244" i="2"/>
  <c r="CE244" i="2" s="1"/>
  <c r="CF311" i="2"/>
  <c r="BD311" i="2"/>
  <c r="CG311" i="2"/>
  <c r="BV311" i="2"/>
  <c r="AK311" i="2"/>
  <c r="CF379" i="2"/>
  <c r="BD379" i="2"/>
  <c r="CG379" i="2"/>
  <c r="BV379" i="2"/>
  <c r="AK379" i="2"/>
  <c r="CF406" i="2"/>
  <c r="BD406" i="2"/>
  <c r="CG406" i="2"/>
  <c r="BV406" i="2"/>
  <c r="AK406" i="2"/>
  <c r="AK477" i="2"/>
  <c r="AL477" i="2"/>
  <c r="AK495" i="2"/>
  <c r="AK511" i="2"/>
  <c r="AK521" i="2"/>
  <c r="AK536" i="2"/>
  <c r="BI25" i="2"/>
  <c r="BZ25" i="2" s="1"/>
  <c r="CA25" i="2" s="1"/>
  <c r="AV25" i="2"/>
  <c r="A46" i="2"/>
  <c r="CF14" i="2"/>
  <c r="BV14" i="2"/>
  <c r="CE14" i="2" s="1"/>
  <c r="CG14" i="2"/>
  <c r="BD14" i="2"/>
  <c r="AK14" i="2"/>
  <c r="AL14" i="2"/>
  <c r="CF124" i="2"/>
  <c r="BV124" i="2"/>
  <c r="CE124" i="2" s="1"/>
  <c r="CG124" i="2"/>
  <c r="BD124" i="2"/>
  <c r="AK124" i="2"/>
  <c r="BV81" i="2"/>
  <c r="CE81" i="2" s="1"/>
  <c r="AK81" i="2"/>
  <c r="BD81" i="2"/>
  <c r="BV104" i="2"/>
  <c r="CE104" i="2" s="1"/>
  <c r="BD104" i="2"/>
  <c r="AK104" i="2"/>
  <c r="BD247" i="2"/>
  <c r="BV247" i="2"/>
  <c r="CE247" i="2" s="1"/>
  <c r="AK247" i="2"/>
  <c r="BD189" i="2"/>
  <c r="BV189" i="2"/>
  <c r="CE189" i="2" s="1"/>
  <c r="AK189" i="2"/>
  <c r="BV295" i="2"/>
  <c r="BD295" i="2"/>
  <c r="AK295" i="2"/>
  <c r="AK302" i="2" s="1"/>
  <c r="BH293" i="2" s="1"/>
  <c r="CF331" i="2"/>
  <c r="BD331" i="2"/>
  <c r="CG331" i="2"/>
  <c r="BV331" i="2"/>
  <c r="AK331" i="2"/>
  <c r="BF384" i="2"/>
  <c r="BX384" i="2"/>
  <c r="AK450" i="2"/>
  <c r="BK23" i="2"/>
  <c r="AX23" i="2"/>
  <c r="BE194" i="2"/>
  <c r="BE195" i="2" s="1"/>
  <c r="BE196" i="2" s="1"/>
  <c r="BE197" i="2" s="1"/>
  <c r="BE199" i="2" s="1"/>
  <c r="BE200" i="2" s="1"/>
  <c r="BE201" i="2" s="1"/>
  <c r="AU193" i="2" s="1"/>
  <c r="BW194" i="2"/>
  <c r="BW195" i="2" s="1"/>
  <c r="BW196" i="2" s="1"/>
  <c r="AK282" i="2"/>
  <c r="BH273" i="2" s="1"/>
  <c r="BE274" i="2"/>
  <c r="BE275" i="2" s="1"/>
  <c r="BE276" i="2" s="1"/>
  <c r="BE277" i="2" s="1"/>
  <c r="BE279" i="2" s="1"/>
  <c r="BE280" i="2" s="1"/>
  <c r="BE281" i="2" s="1"/>
  <c r="AU273" i="2" s="1"/>
  <c r="BW274" i="2"/>
  <c r="BW275" i="2" s="1"/>
  <c r="BW276" i="2" s="1"/>
  <c r="BE294" i="2"/>
  <c r="BE295" i="2" s="1"/>
  <c r="BE296" i="2" s="1"/>
  <c r="BE297" i="2" s="1"/>
  <c r="BE299" i="2" s="1"/>
  <c r="BW294" i="2"/>
  <c r="AK442" i="2"/>
  <c r="BH433" i="2" s="1"/>
  <c r="BE434" i="2"/>
  <c r="BE435" i="2" s="1"/>
  <c r="BE436" i="2" s="1"/>
  <c r="BE437" i="2" s="1"/>
  <c r="BE439" i="2" s="1"/>
  <c r="BE440" i="2" s="1"/>
  <c r="BE441" i="2" s="1"/>
  <c r="AU433" i="2" s="1"/>
  <c r="BW434" i="2"/>
  <c r="BW435" i="2" s="1"/>
  <c r="BW436" i="2" s="1"/>
  <c r="BW437" i="2" s="1"/>
  <c r="BW439" i="2" s="1"/>
  <c r="BW440" i="2" s="1"/>
  <c r="BW441" i="2" s="1"/>
  <c r="AK472" i="2"/>
  <c r="AL524" i="2"/>
  <c r="AL76" i="2"/>
  <c r="AL171" i="2"/>
  <c r="AL490" i="2"/>
  <c r="AL57" i="2"/>
  <c r="AL141" i="2"/>
  <c r="AL530" i="2"/>
  <c r="AL36" i="2"/>
  <c r="AL69" i="2"/>
  <c r="AL179" i="2"/>
  <c r="AL151" i="2"/>
  <c r="AL300" i="2"/>
  <c r="BV307" i="2"/>
  <c r="BD336" i="2"/>
  <c r="AL7" i="2"/>
  <c r="BX7" i="2" s="1"/>
  <c r="BX9" i="2" s="1"/>
  <c r="AL136" i="2"/>
  <c r="AL230" i="2"/>
  <c r="AL264" i="2"/>
  <c r="AL217" i="2"/>
  <c r="BX217" i="2" s="1"/>
  <c r="BX219" i="2" s="1"/>
  <c r="BX220" i="2" s="1"/>
  <c r="BX221" i="2" s="1"/>
  <c r="AL365" i="2"/>
  <c r="AL465" i="2"/>
  <c r="AL505" i="2"/>
  <c r="CG351" i="2"/>
  <c r="BV391" i="2"/>
  <c r="AL94" i="2"/>
  <c r="AL160" i="2"/>
  <c r="BX186" i="2"/>
  <c r="AL416" i="2"/>
  <c r="AL504" i="2"/>
  <c r="BV369" i="2"/>
  <c r="AK380" i="2"/>
  <c r="CF380" i="2"/>
  <c r="BF435" i="2"/>
  <c r="BF436" i="2" s="1"/>
  <c r="BF437" i="2" s="1"/>
  <c r="BF439" i="2" s="1"/>
  <c r="BF440" i="2" s="1"/>
  <c r="BF441" i="2" s="1"/>
  <c r="AW433" i="2" s="1"/>
  <c r="AL165" i="2"/>
  <c r="AL277" i="2"/>
  <c r="BX277" i="2" s="1"/>
  <c r="BX279" i="2" s="1"/>
  <c r="BX280" i="2" s="1"/>
  <c r="BX281" i="2" s="1"/>
  <c r="AL197" i="2"/>
  <c r="BX197" i="2" s="1"/>
  <c r="AL314" i="2"/>
  <c r="AL507" i="2"/>
  <c r="BV127" i="2"/>
  <c r="CE127" i="2" s="1"/>
  <c r="AK147" i="2"/>
  <c r="CG371" i="2"/>
  <c r="AL64" i="2"/>
  <c r="AL166" i="2"/>
  <c r="AL187" i="2"/>
  <c r="AL385" i="2"/>
  <c r="AL387" i="2"/>
  <c r="AL417" i="2"/>
  <c r="AL485" i="2"/>
  <c r="BV70" i="2"/>
  <c r="CE70" i="2" s="1"/>
  <c r="CF71" i="2"/>
  <c r="BX416" i="2" l="1"/>
  <c r="BW347" i="2"/>
  <c r="BW349" i="2" s="1"/>
  <c r="BW350" i="2" s="1"/>
  <c r="BW351" i="2" s="1"/>
  <c r="BE217" i="2"/>
  <c r="BE355" i="2"/>
  <c r="BE356" i="2" s="1"/>
  <c r="BE357" i="2" s="1"/>
  <c r="AK492" i="2"/>
  <c r="BW355" i="2"/>
  <c r="BW356" i="2" s="1"/>
  <c r="AK222" i="2"/>
  <c r="BH213" i="2" s="1"/>
  <c r="BW366" i="2"/>
  <c r="BW367" i="2" s="1"/>
  <c r="BW369" i="2" s="1"/>
  <c r="BW370" i="2" s="1"/>
  <c r="BW371" i="2" s="1"/>
  <c r="BX75" i="2"/>
  <c r="AK202" i="2"/>
  <c r="BH193" i="2" s="1"/>
  <c r="AL192" i="2"/>
  <c r="BJ183" i="2" s="1"/>
  <c r="AK452" i="2"/>
  <c r="AK362" i="2"/>
  <c r="BH353" i="2" s="1"/>
  <c r="AK372" i="2"/>
  <c r="BH363" i="2" s="1"/>
  <c r="BX237" i="2"/>
  <c r="BW5" i="2"/>
  <c r="BW6" i="2" s="1"/>
  <c r="BW7" i="2" s="1"/>
  <c r="BW9" i="2" s="1"/>
  <c r="BW10" i="2" s="1"/>
  <c r="BW11" i="2" s="1"/>
  <c r="BX76" i="2"/>
  <c r="BX77" i="2" s="1"/>
  <c r="BX79" i="2" s="1"/>
  <c r="BX80" i="2" s="1"/>
  <c r="BX81" i="2" s="1"/>
  <c r="BE300" i="2"/>
  <c r="BE301" i="2" s="1"/>
  <c r="AU293" i="2" s="1"/>
  <c r="BX357" i="2"/>
  <c r="BX359" i="2" s="1"/>
  <c r="BX360" i="2" s="1"/>
  <c r="BX361" i="2" s="1"/>
  <c r="BF146" i="2"/>
  <c r="BF147" i="2" s="1"/>
  <c r="BF149" i="2" s="1"/>
  <c r="BE359" i="2"/>
  <c r="BE360" i="2" s="1"/>
  <c r="BX165" i="2"/>
  <c r="BX166" i="2" s="1"/>
  <c r="BX167" i="2" s="1"/>
  <c r="BX169" i="2" s="1"/>
  <c r="BX170" i="2" s="1"/>
  <c r="BX171" i="2" s="1"/>
  <c r="BE219" i="2"/>
  <c r="BE220" i="2" s="1"/>
  <c r="BE221" i="2" s="1"/>
  <c r="AU213" i="2" s="1"/>
  <c r="BE365" i="2"/>
  <c r="BE366" i="2" s="1"/>
  <c r="BE367" i="2" s="1"/>
  <c r="BE369" i="2" s="1"/>
  <c r="BE370" i="2" s="1"/>
  <c r="BE371" i="2" s="1"/>
  <c r="AU363" i="2" s="1"/>
  <c r="AL282" i="2"/>
  <c r="BJ273" i="2" s="1"/>
  <c r="BX385" i="2"/>
  <c r="BX386" i="2" s="1"/>
  <c r="BW295" i="2"/>
  <c r="BW296" i="2" s="1"/>
  <c r="BW297" i="2" s="1"/>
  <c r="BW299" i="2" s="1"/>
  <c r="BW300" i="2" s="1"/>
  <c r="BW301" i="2" s="1"/>
  <c r="AK392" i="2"/>
  <c r="BH383" i="2" s="1"/>
  <c r="BF347" i="2"/>
  <c r="BF349" i="2" s="1"/>
  <c r="BF350" i="2" s="1"/>
  <c r="BF351" i="2" s="1"/>
  <c r="AW343" i="2" s="1"/>
  <c r="AL142" i="2"/>
  <c r="BJ133" i="2" s="1"/>
  <c r="BF237" i="2"/>
  <c r="BF239" i="2" s="1"/>
  <c r="BF240" i="2" s="1"/>
  <c r="BF241" i="2" s="1"/>
  <c r="AW233" i="2" s="1"/>
  <c r="AK12" i="2"/>
  <c r="BH3" i="2" s="1"/>
  <c r="AK552" i="2"/>
  <c r="AL322" i="2"/>
  <c r="BJ313" i="2" s="1"/>
  <c r="BF314" i="2"/>
  <c r="BF315" i="2" s="1"/>
  <c r="BF316" i="2" s="1"/>
  <c r="BF317" i="2" s="1"/>
  <c r="BF319" i="2" s="1"/>
  <c r="BF320" i="2" s="1"/>
  <c r="BF321" i="2" s="1"/>
  <c r="AW313" i="2" s="1"/>
  <c r="BX314" i="2"/>
  <c r="BX315" i="2" s="1"/>
  <c r="BX316" i="2" s="1"/>
  <c r="BX317" i="2" s="1"/>
  <c r="BX319" i="2" s="1"/>
  <c r="BF94" i="2"/>
  <c r="BF95" i="2" s="1"/>
  <c r="BF96" i="2" s="1"/>
  <c r="BF97" i="2" s="1"/>
  <c r="BF99" i="2" s="1"/>
  <c r="BF100" i="2" s="1"/>
  <c r="BF101" i="2" s="1"/>
  <c r="AW93" i="2" s="1"/>
  <c r="AL102" i="2"/>
  <c r="BJ93" i="2" s="1"/>
  <c r="BX94" i="2"/>
  <c r="BX365" i="2"/>
  <c r="AL372" i="2"/>
  <c r="BJ363" i="2" s="1"/>
  <c r="BF14" i="2"/>
  <c r="BF15" i="2" s="1"/>
  <c r="BF16" i="2" s="1"/>
  <c r="BF17" i="2" s="1"/>
  <c r="BF19" i="2" s="1"/>
  <c r="BF20" i="2" s="1"/>
  <c r="BF21" i="2" s="1"/>
  <c r="AW13" i="2" s="1"/>
  <c r="BX14" i="2"/>
  <c r="AL22" i="2"/>
  <c r="BJ13" i="2" s="1"/>
  <c r="BK36" i="2"/>
  <c r="AX36" i="2"/>
  <c r="BE244" i="2"/>
  <c r="BE245" i="2" s="1"/>
  <c r="BE246" i="2" s="1"/>
  <c r="BE247" i="2" s="1"/>
  <c r="BE249" i="2" s="1"/>
  <c r="BE250" i="2" s="1"/>
  <c r="BE251" i="2" s="1"/>
  <c r="AU243" i="2" s="1"/>
  <c r="BW244" i="2"/>
  <c r="BW245" i="2" s="1"/>
  <c r="BW246" i="2" s="1"/>
  <c r="AK252" i="2"/>
  <c r="BH243" i="2" s="1"/>
  <c r="BE254" i="2"/>
  <c r="BE255" i="2" s="1"/>
  <c r="BE256" i="2" s="1"/>
  <c r="BE257" i="2" s="1"/>
  <c r="BE259" i="2" s="1"/>
  <c r="BE260" i="2" s="1"/>
  <c r="BE261" i="2" s="1"/>
  <c r="AU253" i="2" s="1"/>
  <c r="BW254" i="2"/>
  <c r="BW255" i="2" s="1"/>
  <c r="BW256" i="2" s="1"/>
  <c r="AK262" i="2"/>
  <c r="BH253" i="2" s="1"/>
  <c r="BF284" i="2"/>
  <c r="BF285" i="2" s="1"/>
  <c r="BF286" i="2" s="1"/>
  <c r="BF287" i="2" s="1"/>
  <c r="BF289" i="2" s="1"/>
  <c r="BF290" i="2" s="1"/>
  <c r="BF291" i="2" s="1"/>
  <c r="AW283" i="2" s="1"/>
  <c r="AL292" i="2"/>
  <c r="BJ283" i="2" s="1"/>
  <c r="BX284" i="2"/>
  <c r="BX285" i="2" s="1"/>
  <c r="BX286" i="2" s="1"/>
  <c r="AT43" i="2"/>
  <c r="AT45" i="2"/>
  <c r="AT44" i="2"/>
  <c r="A53" i="2"/>
  <c r="BI35" i="2"/>
  <c r="AV35" i="2"/>
  <c r="AV38" i="2"/>
  <c r="BI38" i="2"/>
  <c r="BK40" i="2"/>
  <c r="AX40" i="2"/>
  <c r="BE264" i="2"/>
  <c r="BE265" i="2" s="1"/>
  <c r="BE266" i="2" s="1"/>
  <c r="BE267" i="2" s="1"/>
  <c r="BE269" i="2" s="1"/>
  <c r="BE270" i="2" s="1"/>
  <c r="BE271" i="2" s="1"/>
  <c r="AU263" i="2" s="1"/>
  <c r="BW264" i="2"/>
  <c r="BW265" i="2" s="1"/>
  <c r="BW266" i="2" s="1"/>
  <c r="AK272" i="2"/>
  <c r="BH263" i="2" s="1"/>
  <c r="BF424" i="2"/>
  <c r="BF425" i="2" s="1"/>
  <c r="BF426" i="2" s="1"/>
  <c r="BF427" i="2" s="1"/>
  <c r="BF429" i="2" s="1"/>
  <c r="BF430" i="2" s="1"/>
  <c r="BF431" i="2" s="1"/>
  <c r="AW423" i="2" s="1"/>
  <c r="BX424" i="2"/>
  <c r="BX425" i="2" s="1"/>
  <c r="BX426" i="2" s="1"/>
  <c r="BX427" i="2" s="1"/>
  <c r="BX429" i="2" s="1"/>
  <c r="BX430" i="2" s="1"/>
  <c r="BX431" i="2" s="1"/>
  <c r="AL432" i="2"/>
  <c r="BJ423" i="2" s="1"/>
  <c r="A54" i="2"/>
  <c r="BE204" i="2"/>
  <c r="BE205" i="2" s="1"/>
  <c r="BE206" i="2" s="1"/>
  <c r="BE207" i="2" s="1"/>
  <c r="BE209" i="2" s="1"/>
  <c r="BE210" i="2" s="1"/>
  <c r="BE211" i="2" s="1"/>
  <c r="AU203" i="2" s="1"/>
  <c r="BW204" i="2"/>
  <c r="BW205" i="2" s="1"/>
  <c r="BW206" i="2" s="1"/>
  <c r="BW207" i="2" s="1"/>
  <c r="BW209" i="2" s="1"/>
  <c r="BW210" i="2" s="1"/>
  <c r="BW211" i="2" s="1"/>
  <c r="AK212" i="2"/>
  <c r="BH203" i="2" s="1"/>
  <c r="AV47" i="2"/>
  <c r="BI47" i="2"/>
  <c r="AK502" i="2"/>
  <c r="BE314" i="2"/>
  <c r="BE315" i="2" s="1"/>
  <c r="BE316" i="2" s="1"/>
  <c r="BE317" i="2" s="1"/>
  <c r="BE319" i="2" s="1"/>
  <c r="BE320" i="2" s="1"/>
  <c r="BE321" i="2" s="1"/>
  <c r="AU313" i="2" s="1"/>
  <c r="BW314" i="2"/>
  <c r="BW315" i="2" s="1"/>
  <c r="BW316" i="2" s="1"/>
  <c r="AK322" i="2"/>
  <c r="BH313" i="2" s="1"/>
  <c r="BF324" i="2"/>
  <c r="BF325" i="2" s="1"/>
  <c r="BF326" i="2" s="1"/>
  <c r="BF327" i="2" s="1"/>
  <c r="BF329" i="2" s="1"/>
  <c r="BF330" i="2" s="1"/>
  <c r="BF331" i="2" s="1"/>
  <c r="AW323" i="2" s="1"/>
  <c r="BX324" i="2"/>
  <c r="BX325" i="2" s="1"/>
  <c r="BX326" i="2" s="1"/>
  <c r="AL332" i="2"/>
  <c r="BJ323" i="2" s="1"/>
  <c r="BF304" i="2"/>
  <c r="BF305" i="2" s="1"/>
  <c r="BF306" i="2" s="1"/>
  <c r="BF307" i="2" s="1"/>
  <c r="BF309" i="2" s="1"/>
  <c r="BF310" i="2" s="1"/>
  <c r="BF311" i="2" s="1"/>
  <c r="AW303" i="2" s="1"/>
  <c r="BX304" i="2"/>
  <c r="BX305" i="2" s="1"/>
  <c r="BX306" i="2" s="1"/>
  <c r="BX307" i="2" s="1"/>
  <c r="BX309" i="2" s="1"/>
  <c r="BX310" i="2" s="1"/>
  <c r="BX311" i="2" s="1"/>
  <c r="AL312" i="2"/>
  <c r="BJ303" i="2" s="1"/>
  <c r="BK49" i="2"/>
  <c r="AX49" i="2"/>
  <c r="BW284" i="2"/>
  <c r="BW285" i="2" s="1"/>
  <c r="BW286" i="2" s="1"/>
  <c r="BW287" i="2" s="1"/>
  <c r="BW289" i="2" s="1"/>
  <c r="BW290" i="2" s="1"/>
  <c r="BW291" i="2" s="1"/>
  <c r="AK292" i="2"/>
  <c r="BH283" i="2" s="1"/>
  <c r="BE284" i="2"/>
  <c r="BE285" i="2" s="1"/>
  <c r="BE286" i="2" s="1"/>
  <c r="BE287" i="2" s="1"/>
  <c r="BE289" i="2" s="1"/>
  <c r="BE290" i="2" s="1"/>
  <c r="BE291" i="2" s="1"/>
  <c r="AU283" i="2" s="1"/>
  <c r="BX160" i="2"/>
  <c r="BX161" i="2" s="1"/>
  <c r="BX387" i="2"/>
  <c r="BX389" i="2" s="1"/>
  <c r="BX390" i="2" s="1"/>
  <c r="BX391" i="2" s="1"/>
  <c r="AL202" i="2"/>
  <c r="BJ193" i="2" s="1"/>
  <c r="BX300" i="2"/>
  <c r="BX301" i="2" s="1"/>
  <c r="BF397" i="2"/>
  <c r="BF399" i="2" s="1"/>
  <c r="BF400" i="2" s="1"/>
  <c r="BF401" i="2" s="1"/>
  <c r="AW393" i="2" s="1"/>
  <c r="AL12" i="2"/>
  <c r="BJ3" i="2" s="1"/>
  <c r="BX320" i="2"/>
  <c r="BX321" i="2" s="1"/>
  <c r="BX249" i="2"/>
  <c r="BX250" i="2" s="1"/>
  <c r="BX251" i="2" s="1"/>
  <c r="BX259" i="2"/>
  <c r="BX260" i="2" s="1"/>
  <c r="BX261" i="2" s="1"/>
  <c r="AL82" i="2"/>
  <c r="BJ73" i="2" s="1"/>
  <c r="AL222" i="2"/>
  <c r="BJ213" i="2" s="1"/>
  <c r="BX396" i="2"/>
  <c r="BW237" i="2"/>
  <c r="BW239" i="2" s="1"/>
  <c r="BW240" i="2" s="1"/>
  <c r="BW241" i="2" s="1"/>
  <c r="BF277" i="2"/>
  <c r="BF279" i="2" s="1"/>
  <c r="BF280" i="2" s="1"/>
  <c r="BF281" i="2" s="1"/>
  <c r="AW273" i="2" s="1"/>
  <c r="BX130" i="2"/>
  <c r="AL492" i="2"/>
  <c r="AL472" i="2"/>
  <c r="BW357" i="2"/>
  <c r="BW359" i="2" s="1"/>
  <c r="BW360" i="2" s="1"/>
  <c r="BW361" i="2" s="1"/>
  <c r="BF375" i="2"/>
  <c r="BF376" i="2" s="1"/>
  <c r="BF377" i="2" s="1"/>
  <c r="BF379" i="2" s="1"/>
  <c r="BF380" i="2" s="1"/>
  <c r="BF381" i="2" s="1"/>
  <c r="AW373" i="2" s="1"/>
  <c r="AL422" i="2"/>
  <c r="BJ413" i="2" s="1"/>
  <c r="BF245" i="2"/>
  <c r="BF246" i="2" s="1"/>
  <c r="BF247" i="2" s="1"/>
  <c r="BF249" i="2" s="1"/>
  <c r="BF250" i="2" s="1"/>
  <c r="BF251" i="2" s="1"/>
  <c r="AW243" i="2" s="1"/>
  <c r="AL262" i="2"/>
  <c r="BJ253" i="2" s="1"/>
  <c r="AL272" i="2"/>
  <c r="BJ263" i="2" s="1"/>
  <c r="BF264" i="2"/>
  <c r="BF265" i="2" s="1"/>
  <c r="BF266" i="2" s="1"/>
  <c r="BF267" i="2" s="1"/>
  <c r="BF269" i="2" s="1"/>
  <c r="BF270" i="2" s="1"/>
  <c r="BF271" i="2" s="1"/>
  <c r="AW263" i="2" s="1"/>
  <c r="BX264" i="2"/>
  <c r="AL532" i="2"/>
  <c r="BE124" i="2"/>
  <c r="BE125" i="2" s="1"/>
  <c r="BE126" i="2" s="1"/>
  <c r="BE127" i="2" s="1"/>
  <c r="BE129" i="2" s="1"/>
  <c r="BE130" i="2" s="1"/>
  <c r="BE131" i="2" s="1"/>
  <c r="AU123" i="2" s="1"/>
  <c r="BW124" i="2"/>
  <c r="BW125" i="2" s="1"/>
  <c r="BW126" i="2" s="1"/>
  <c r="AK132" i="2"/>
  <c r="BH123" i="2" s="1"/>
  <c r="A56" i="2"/>
  <c r="BK41" i="2"/>
  <c r="AX41" i="2"/>
  <c r="AK512" i="2"/>
  <c r="BX435" i="2"/>
  <c r="BX436" i="2" s="1"/>
  <c r="BX437" i="2" s="1"/>
  <c r="BX439" i="2" s="1"/>
  <c r="BX440" i="2" s="1"/>
  <c r="BX441" i="2" s="1"/>
  <c r="AL442" i="2"/>
  <c r="BJ433" i="2" s="1"/>
  <c r="BK33" i="2"/>
  <c r="AX33" i="2"/>
  <c r="AK542" i="2"/>
  <c r="BW174" i="2"/>
  <c r="BW175" i="2" s="1"/>
  <c r="BW176" i="2" s="1"/>
  <c r="AK182" i="2"/>
  <c r="BH173" i="2" s="1"/>
  <c r="BE174" i="2"/>
  <c r="BE175" i="2" s="1"/>
  <c r="BE176" i="2" s="1"/>
  <c r="BE177" i="2" s="1"/>
  <c r="BE179" i="2" s="1"/>
  <c r="BE180" i="2" s="1"/>
  <c r="BE181" i="2" s="1"/>
  <c r="AU173" i="2" s="1"/>
  <c r="A60" i="2"/>
  <c r="BW374" i="2"/>
  <c r="BW375" i="2" s="1"/>
  <c r="BW376" i="2" s="1"/>
  <c r="AK382" i="2"/>
  <c r="BH373" i="2" s="1"/>
  <c r="BE374" i="2"/>
  <c r="BE375" i="2" s="1"/>
  <c r="BE376" i="2" s="1"/>
  <c r="BE377" i="2" s="1"/>
  <c r="BE379" i="2" s="1"/>
  <c r="BE380" i="2" s="1"/>
  <c r="BE381" i="2" s="1"/>
  <c r="AU373" i="2" s="1"/>
  <c r="AK562" i="2"/>
  <c r="BE74" i="2"/>
  <c r="BE75" i="2" s="1"/>
  <c r="BE76" i="2" s="1"/>
  <c r="BE77" i="2" s="1"/>
  <c r="BE79" i="2" s="1"/>
  <c r="BE80" i="2" s="1"/>
  <c r="BE81" i="2" s="1"/>
  <c r="AU73" i="2" s="1"/>
  <c r="BW74" i="2"/>
  <c r="BW75" i="2" s="1"/>
  <c r="BW76" i="2" s="1"/>
  <c r="BW77" i="2" s="1"/>
  <c r="BW79" i="2" s="1"/>
  <c r="BW80" i="2" s="1"/>
  <c r="BW81" i="2" s="1"/>
  <c r="AK82" i="2"/>
  <c r="BH73" i="2" s="1"/>
  <c r="AL232" i="2"/>
  <c r="BJ223" i="2" s="1"/>
  <c r="BF224" i="2"/>
  <c r="BF225" i="2" s="1"/>
  <c r="BF226" i="2" s="1"/>
  <c r="BF227" i="2" s="1"/>
  <c r="BF229" i="2" s="1"/>
  <c r="BF230" i="2" s="1"/>
  <c r="BF231" i="2" s="1"/>
  <c r="AW223" i="2" s="1"/>
  <c r="BX224" i="2"/>
  <c r="BE44" i="2"/>
  <c r="BE45" i="2" s="1"/>
  <c r="BE46" i="2" s="1"/>
  <c r="BE47" i="2" s="1"/>
  <c r="BE49" i="2" s="1"/>
  <c r="BE50" i="2" s="1"/>
  <c r="BE51" i="2" s="1"/>
  <c r="AU43" i="2" s="1"/>
  <c r="BW44" i="2"/>
  <c r="BW45" i="2" s="1"/>
  <c r="BW46" i="2" s="1"/>
  <c r="BW47" i="2" s="1"/>
  <c r="BW49" i="2" s="1"/>
  <c r="BW50" i="2" s="1"/>
  <c r="BW51" i="2" s="1"/>
  <c r="AK52" i="2"/>
  <c r="BH43" i="2" s="1"/>
  <c r="BI34" i="2"/>
  <c r="AV34" i="2"/>
  <c r="AX47" i="2"/>
  <c r="BK47" i="2"/>
  <c r="AK462" i="2"/>
  <c r="AK422" i="2"/>
  <c r="BH413" i="2" s="1"/>
  <c r="BE414" i="2"/>
  <c r="BE415" i="2" s="1"/>
  <c r="BE416" i="2" s="1"/>
  <c r="BE417" i="2" s="1"/>
  <c r="BE419" i="2" s="1"/>
  <c r="BE420" i="2" s="1"/>
  <c r="BE421" i="2" s="1"/>
  <c r="AU413" i="2" s="1"/>
  <c r="BW414" i="2"/>
  <c r="BW415" i="2" s="1"/>
  <c r="BW416" i="2" s="1"/>
  <c r="BW417" i="2" s="1"/>
  <c r="BW419" i="2" s="1"/>
  <c r="BW420" i="2" s="1"/>
  <c r="BW421" i="2" s="1"/>
  <c r="BE54" i="2"/>
  <c r="BE55" i="2" s="1"/>
  <c r="BE56" i="2" s="1"/>
  <c r="BE57" i="2" s="1"/>
  <c r="BE59" i="2" s="1"/>
  <c r="BE60" i="2" s="1"/>
  <c r="BE61" i="2" s="1"/>
  <c r="AU53" i="2" s="1"/>
  <c r="BW54" i="2"/>
  <c r="BW55" i="2" s="1"/>
  <c r="BW56" i="2" s="1"/>
  <c r="BW57" i="2" s="1"/>
  <c r="BW59" i="2" s="1"/>
  <c r="BW60" i="2" s="1"/>
  <c r="BW61" i="2" s="1"/>
  <c r="AK62" i="2"/>
  <c r="BH53" i="2" s="1"/>
  <c r="BE24" i="2"/>
  <c r="BE25" i="2" s="1"/>
  <c r="BE26" i="2" s="1"/>
  <c r="BE27" i="2" s="1"/>
  <c r="BE29" i="2" s="1"/>
  <c r="BE30" i="2" s="1"/>
  <c r="BE31" i="2" s="1"/>
  <c r="AU23" i="2" s="1"/>
  <c r="BW24" i="2"/>
  <c r="BW25" i="2" s="1"/>
  <c r="BW26" i="2" s="1"/>
  <c r="BW27" i="2" s="1"/>
  <c r="BW29" i="2" s="1"/>
  <c r="BW30" i="2" s="1"/>
  <c r="BW31" i="2" s="1"/>
  <c r="AK32" i="2"/>
  <c r="BE114" i="2"/>
  <c r="BE115" i="2" s="1"/>
  <c r="BE116" i="2" s="1"/>
  <c r="BE117" i="2" s="1"/>
  <c r="BE119" i="2" s="1"/>
  <c r="BE120" i="2" s="1"/>
  <c r="BE121" i="2" s="1"/>
  <c r="AU113" i="2" s="1"/>
  <c r="BW114" i="2"/>
  <c r="BW115" i="2" s="1"/>
  <c r="BW116" i="2" s="1"/>
  <c r="BW117" i="2" s="1"/>
  <c r="BW119" i="2" s="1"/>
  <c r="BW120" i="2" s="1"/>
  <c r="BW121" i="2" s="1"/>
  <c r="AK122" i="2"/>
  <c r="BH113" i="2" s="1"/>
  <c r="BW257" i="2"/>
  <c r="BW259" i="2" s="1"/>
  <c r="BW260" i="2" s="1"/>
  <c r="BW261" i="2" s="1"/>
  <c r="AL462" i="2"/>
  <c r="BX146" i="2"/>
  <c r="BX147" i="2" s="1"/>
  <c r="BX149" i="2" s="1"/>
  <c r="BX150" i="2" s="1"/>
  <c r="BX151" i="2" s="1"/>
  <c r="AL302" i="2"/>
  <c r="BJ293" i="2" s="1"/>
  <c r="BW217" i="2"/>
  <c r="BW219" i="2" s="1"/>
  <c r="BW220" i="2" s="1"/>
  <c r="BW221" i="2" s="1"/>
  <c r="BX377" i="2"/>
  <c r="BX379" i="2" s="1"/>
  <c r="BX380" i="2" s="1"/>
  <c r="BX381" i="2" s="1"/>
  <c r="BX225" i="2"/>
  <c r="BX226" i="2" s="1"/>
  <c r="BE10" i="2"/>
  <c r="BE11" i="2" s="1"/>
  <c r="AU3" i="2" s="1"/>
  <c r="AK352" i="2"/>
  <c r="BH343" i="2" s="1"/>
  <c r="CA26" i="2"/>
  <c r="BW197" i="2"/>
  <c r="BW199" i="2" s="1"/>
  <c r="BW200" i="2" s="1"/>
  <c r="BW201" i="2" s="1"/>
  <c r="BF126" i="2"/>
  <c r="BF127" i="2" s="1"/>
  <c r="BF129" i="2" s="1"/>
  <c r="BF130" i="2" s="1"/>
  <c r="BF131" i="2" s="1"/>
  <c r="AW123" i="2" s="1"/>
  <c r="BF415" i="2"/>
  <c r="BF416" i="2" s="1"/>
  <c r="BF417" i="2" s="1"/>
  <c r="BF419" i="2" s="1"/>
  <c r="BF420" i="2" s="1"/>
  <c r="BF421" i="2" s="1"/>
  <c r="AW413" i="2" s="1"/>
  <c r="AL362" i="2"/>
  <c r="BJ353" i="2" s="1"/>
  <c r="BF155" i="2"/>
  <c r="BF156" i="2" s="1"/>
  <c r="BF157" i="2" s="1"/>
  <c r="BF159" i="2" s="1"/>
  <c r="BF160" i="2" s="1"/>
  <c r="BF161" i="2" s="1"/>
  <c r="AW153" i="2" s="1"/>
  <c r="AL242" i="2"/>
  <c r="BJ233" i="2" s="1"/>
  <c r="BF259" i="2"/>
  <c r="BF260" i="2" s="1"/>
  <c r="BF261" i="2" s="1"/>
  <c r="AW253" i="2" s="1"/>
  <c r="BI36" i="2"/>
  <c r="AV36" i="2"/>
  <c r="BE164" i="2"/>
  <c r="BE165" i="2" s="1"/>
  <c r="BE166" i="2" s="1"/>
  <c r="BE167" i="2" s="1"/>
  <c r="BE169" i="2" s="1"/>
  <c r="BE170" i="2" s="1"/>
  <c r="BE171" i="2" s="1"/>
  <c r="AU163" i="2" s="1"/>
  <c r="BW164" i="2"/>
  <c r="BW165" i="2" s="1"/>
  <c r="BW166" i="2" s="1"/>
  <c r="BW167" i="2" s="1"/>
  <c r="BW169" i="2" s="1"/>
  <c r="BW170" i="2" s="1"/>
  <c r="BW171" i="2" s="1"/>
  <c r="AK172" i="2"/>
  <c r="BH163" i="2" s="1"/>
  <c r="A61" i="2"/>
  <c r="BE94" i="2"/>
  <c r="BE95" i="2" s="1"/>
  <c r="BE96" i="2" s="1"/>
  <c r="BE97" i="2" s="1"/>
  <c r="BE99" i="2" s="1"/>
  <c r="BE100" i="2" s="1"/>
  <c r="BE101" i="2" s="1"/>
  <c r="AU93" i="2" s="1"/>
  <c r="BW94" i="2"/>
  <c r="BW95" i="2" s="1"/>
  <c r="BW96" i="2" s="1"/>
  <c r="BW97" i="2" s="1"/>
  <c r="BW99" i="2" s="1"/>
  <c r="BW100" i="2" s="1"/>
  <c r="BW101" i="2" s="1"/>
  <c r="AK102" i="2"/>
  <c r="BH93" i="2" s="1"/>
  <c r="BF404" i="2"/>
  <c r="BF405" i="2" s="1"/>
  <c r="BF406" i="2" s="1"/>
  <c r="BF407" i="2" s="1"/>
  <c r="BF409" i="2" s="1"/>
  <c r="BF410" i="2" s="1"/>
  <c r="BF411" i="2" s="1"/>
  <c r="AW403" i="2" s="1"/>
  <c r="BX404" i="2"/>
  <c r="BX405" i="2" s="1"/>
  <c r="BX406" i="2" s="1"/>
  <c r="BX407" i="2" s="1"/>
  <c r="BX409" i="2" s="1"/>
  <c r="BX410" i="2" s="1"/>
  <c r="BX411" i="2" s="1"/>
  <c r="AL412" i="2"/>
  <c r="BJ403" i="2" s="1"/>
  <c r="BI33" i="2"/>
  <c r="AV33" i="2"/>
  <c r="BE134" i="2"/>
  <c r="BE135" i="2" s="1"/>
  <c r="BE136" i="2" s="1"/>
  <c r="BE137" i="2" s="1"/>
  <c r="BE139" i="2" s="1"/>
  <c r="BE140" i="2" s="1"/>
  <c r="BE141" i="2" s="1"/>
  <c r="AU133" i="2" s="1"/>
  <c r="BW134" i="2"/>
  <c r="BW135" i="2" s="1"/>
  <c r="BW136" i="2" s="1"/>
  <c r="BW137" i="2" s="1"/>
  <c r="BW139" i="2" s="1"/>
  <c r="BW140" i="2" s="1"/>
  <c r="BW141" i="2" s="1"/>
  <c r="AK142" i="2"/>
  <c r="BH133" i="2" s="1"/>
  <c r="BK35" i="2"/>
  <c r="AX35" i="2"/>
  <c r="BW304" i="2"/>
  <c r="BW305" i="2" s="1"/>
  <c r="BW306" i="2" s="1"/>
  <c r="BW307" i="2" s="1"/>
  <c r="BW309" i="2" s="1"/>
  <c r="BW310" i="2" s="1"/>
  <c r="BW311" i="2" s="1"/>
  <c r="AK312" i="2"/>
  <c r="BH303" i="2" s="1"/>
  <c r="BE304" i="2"/>
  <c r="BE305" i="2" s="1"/>
  <c r="BE306" i="2" s="1"/>
  <c r="BE307" i="2" s="1"/>
  <c r="BE309" i="2" s="1"/>
  <c r="BE310" i="2" s="1"/>
  <c r="BE311" i="2" s="1"/>
  <c r="AU303" i="2" s="1"/>
  <c r="BE34" i="2"/>
  <c r="BE35" i="2" s="1"/>
  <c r="BE36" i="2" s="1"/>
  <c r="BE37" i="2" s="1"/>
  <c r="BE39" i="2" s="1"/>
  <c r="BE40" i="2" s="1"/>
  <c r="BE41" i="2" s="1"/>
  <c r="AU33" i="2" s="1"/>
  <c r="BW34" i="2"/>
  <c r="BW35" i="2" s="1"/>
  <c r="BW36" i="2" s="1"/>
  <c r="BW37" i="2" s="1"/>
  <c r="BW39" i="2" s="1"/>
  <c r="BW40" i="2" s="1"/>
  <c r="BW41" i="2" s="1"/>
  <c r="AK42" i="2"/>
  <c r="BH33" i="2" s="1"/>
  <c r="BK38" i="2"/>
  <c r="AX38" i="2"/>
  <c r="AK532" i="2"/>
  <c r="BW324" i="2"/>
  <c r="BW325" i="2" s="1"/>
  <c r="BW326" i="2" s="1"/>
  <c r="BW327" i="2" s="1"/>
  <c r="BW329" i="2" s="1"/>
  <c r="BW330" i="2" s="1"/>
  <c r="BW331" i="2" s="1"/>
  <c r="AK332" i="2"/>
  <c r="BH323" i="2" s="1"/>
  <c r="BE324" i="2"/>
  <c r="BE325" i="2" s="1"/>
  <c r="BE326" i="2" s="1"/>
  <c r="BE327" i="2" s="1"/>
  <c r="BE329" i="2" s="1"/>
  <c r="BE330" i="2" s="1"/>
  <c r="BE331" i="2" s="1"/>
  <c r="AU323" i="2" s="1"/>
  <c r="BF114" i="2"/>
  <c r="BF115" i="2" s="1"/>
  <c r="BF116" i="2" s="1"/>
  <c r="BF117" i="2" s="1"/>
  <c r="BF119" i="2" s="1"/>
  <c r="BF120" i="2" s="1"/>
  <c r="BF121" i="2" s="1"/>
  <c r="AW113" i="2" s="1"/>
  <c r="AL122" i="2"/>
  <c r="BJ113" i="2" s="1"/>
  <c r="BX114" i="2"/>
  <c r="BX345" i="2"/>
  <c r="BX346" i="2" s="1"/>
  <c r="BX347" i="2" s="1"/>
  <c r="BX349" i="2" s="1"/>
  <c r="BX350" i="2" s="1"/>
  <c r="BX351" i="2" s="1"/>
  <c r="AL352" i="2"/>
  <c r="BJ343" i="2" s="1"/>
  <c r="BF44" i="2"/>
  <c r="BF45" i="2" s="1"/>
  <c r="BF46" i="2" s="1"/>
  <c r="BF47" i="2" s="1"/>
  <c r="BF49" i="2" s="1"/>
  <c r="BF50" i="2" s="1"/>
  <c r="BF51" i="2" s="1"/>
  <c r="AW43" i="2" s="1"/>
  <c r="BX44" i="2"/>
  <c r="BX45" i="2" s="1"/>
  <c r="BX46" i="2" s="1"/>
  <c r="BX47" i="2" s="1"/>
  <c r="BX49" i="2" s="1"/>
  <c r="BX50" i="2" s="1"/>
  <c r="BX51" i="2" s="1"/>
  <c r="AL52" i="2"/>
  <c r="BJ43" i="2" s="1"/>
  <c r="AK72" i="2"/>
  <c r="BH63" i="2" s="1"/>
  <c r="BE64" i="2"/>
  <c r="BE65" i="2" s="1"/>
  <c r="BE66" i="2" s="1"/>
  <c r="BE67" i="2" s="1"/>
  <c r="BE69" i="2" s="1"/>
  <c r="BE70" i="2" s="1"/>
  <c r="BE71" i="2" s="1"/>
  <c r="AU63" i="2" s="1"/>
  <c r="BW64" i="2"/>
  <c r="BW65" i="2" s="1"/>
  <c r="BW66" i="2" s="1"/>
  <c r="BW67" i="2" s="1"/>
  <c r="BW69" i="2" s="1"/>
  <c r="BW70" i="2" s="1"/>
  <c r="BW71" i="2" s="1"/>
  <c r="BE154" i="2"/>
  <c r="BE155" i="2" s="1"/>
  <c r="BE156" i="2" s="1"/>
  <c r="BE157" i="2" s="1"/>
  <c r="BE159" i="2" s="1"/>
  <c r="BE160" i="2" s="1"/>
  <c r="BE161" i="2" s="1"/>
  <c r="AU153" i="2" s="1"/>
  <c r="BW154" i="2"/>
  <c r="BW155" i="2" s="1"/>
  <c r="BW156" i="2" s="1"/>
  <c r="BW157" i="2" s="1"/>
  <c r="BW159" i="2" s="1"/>
  <c r="BW160" i="2" s="1"/>
  <c r="BW161" i="2" s="1"/>
  <c r="AK162" i="2"/>
  <c r="BH153" i="2" s="1"/>
  <c r="BF54" i="2"/>
  <c r="BF55" i="2" s="1"/>
  <c r="BF56" i="2" s="1"/>
  <c r="BF57" i="2" s="1"/>
  <c r="BF59" i="2" s="1"/>
  <c r="BF60" i="2" s="1"/>
  <c r="BF61" i="2" s="1"/>
  <c r="AW53" i="2" s="1"/>
  <c r="BX54" i="2"/>
  <c r="BX55" i="2" s="1"/>
  <c r="BX56" i="2" s="1"/>
  <c r="BX57" i="2" s="1"/>
  <c r="BX59" i="2" s="1"/>
  <c r="BX60" i="2" s="1"/>
  <c r="BX61" i="2" s="1"/>
  <c r="AL62" i="2"/>
  <c r="BJ53" i="2" s="1"/>
  <c r="BF24" i="2"/>
  <c r="BF25" i="2" s="1"/>
  <c r="BF26" i="2" s="1"/>
  <c r="BF27" i="2" s="1"/>
  <c r="BF29" i="2" s="1"/>
  <c r="BF30" i="2" s="1"/>
  <c r="BF31" i="2" s="1"/>
  <c r="AW23" i="2" s="1"/>
  <c r="BX24" i="2"/>
  <c r="BX25" i="2" s="1"/>
  <c r="BX26" i="2" s="1"/>
  <c r="BX27" i="2" s="1"/>
  <c r="BX29" i="2" s="1"/>
  <c r="BX30" i="2" s="1"/>
  <c r="BX31" i="2" s="1"/>
  <c r="AL32" i="2"/>
  <c r="BJ23" i="2" s="1"/>
  <c r="A69" i="2"/>
  <c r="BE424" i="2"/>
  <c r="BE425" i="2" s="1"/>
  <c r="BE426" i="2" s="1"/>
  <c r="BE427" i="2" s="1"/>
  <c r="BE429" i="2" s="1"/>
  <c r="BE430" i="2" s="1"/>
  <c r="BE431" i="2" s="1"/>
  <c r="AU423" i="2" s="1"/>
  <c r="BW424" i="2"/>
  <c r="BW425" i="2" s="1"/>
  <c r="BW426" i="2" s="1"/>
  <c r="BW427" i="2" s="1"/>
  <c r="BW429" i="2" s="1"/>
  <c r="BW430" i="2" s="1"/>
  <c r="BW431" i="2" s="1"/>
  <c r="AK432" i="2"/>
  <c r="BH423" i="2" s="1"/>
  <c r="AL392" i="2"/>
  <c r="BJ383" i="2" s="1"/>
  <c r="BW247" i="2"/>
  <c r="BW249" i="2" s="1"/>
  <c r="BW250" i="2" s="1"/>
  <c r="BW251" i="2" s="1"/>
  <c r="BX227" i="2"/>
  <c r="BX229" i="2" s="1"/>
  <c r="BX230" i="2" s="1"/>
  <c r="BX231" i="2" s="1"/>
  <c r="BX340" i="2"/>
  <c r="BX341" i="2" s="1"/>
  <c r="BF217" i="2"/>
  <c r="BF219" i="2" s="1"/>
  <c r="BF220" i="2" s="1"/>
  <c r="BF221" i="2" s="1"/>
  <c r="AW213" i="2" s="1"/>
  <c r="BX265" i="2"/>
  <c r="BX266" i="2" s="1"/>
  <c r="BX267" i="2" s="1"/>
  <c r="BX269" i="2" s="1"/>
  <c r="BX270" i="2" s="1"/>
  <c r="BX271" i="2" s="1"/>
  <c r="BX90" i="2"/>
  <c r="BX91" i="2" s="1"/>
  <c r="BX397" i="2"/>
  <c r="BX399" i="2" s="1"/>
  <c r="BX400" i="2" s="1"/>
  <c r="BX401" i="2" s="1"/>
  <c r="BX135" i="2"/>
  <c r="BX136" i="2" s="1"/>
  <c r="BX137" i="2" s="1"/>
  <c r="BX139" i="2" s="1"/>
  <c r="BX140" i="2" s="1"/>
  <c r="BX141" i="2" s="1"/>
  <c r="BF150" i="2"/>
  <c r="BF151" i="2" s="1"/>
  <c r="AW143" i="2" s="1"/>
  <c r="BF365" i="2"/>
  <c r="BF366" i="2" s="1"/>
  <c r="BF367" i="2" s="1"/>
  <c r="BF369" i="2" s="1"/>
  <c r="BF370" i="2" s="1"/>
  <c r="BF371" i="2" s="1"/>
  <c r="AW363" i="2" s="1"/>
  <c r="AL482" i="2"/>
  <c r="BF7" i="2"/>
  <c r="BF9" i="2" s="1"/>
  <c r="BF10" i="2" s="1"/>
  <c r="BF11" i="2" s="1"/>
  <c r="AW3" i="2" s="1"/>
  <c r="BE239" i="2"/>
  <c r="BE240" i="2" s="1"/>
  <c r="BE241" i="2" s="1"/>
  <c r="AU233" i="2" s="1"/>
  <c r="BF300" i="2"/>
  <c r="BF301" i="2" s="1"/>
  <c r="AW293" i="2" s="1"/>
  <c r="BW317" i="2"/>
  <c r="BW319" i="2" s="1"/>
  <c r="BW320" i="2" s="1"/>
  <c r="BW321" i="2" s="1"/>
  <c r="BX239" i="2"/>
  <c r="BX240" i="2" s="1"/>
  <c r="BX241" i="2" s="1"/>
  <c r="BE385" i="2"/>
  <c r="BE386" i="2" s="1"/>
  <c r="BE387" i="2" s="1"/>
  <c r="BE389" i="2" s="1"/>
  <c r="BE390" i="2" s="1"/>
  <c r="BE391" i="2" s="1"/>
  <c r="AU383" i="2" s="1"/>
  <c r="BW377" i="2"/>
  <c r="BW379" i="2" s="1"/>
  <c r="BW380" i="2" s="1"/>
  <c r="BW381" i="2" s="1"/>
  <c r="AL132" i="2"/>
  <c r="BJ123" i="2" s="1"/>
  <c r="AL382" i="2"/>
  <c r="BJ373" i="2" s="1"/>
  <c r="BF340" i="2"/>
  <c r="BF341" i="2" s="1"/>
  <c r="AW333" i="2" s="1"/>
  <c r="BF165" i="2"/>
  <c r="BF166" i="2" s="1"/>
  <c r="BF167" i="2" s="1"/>
  <c r="BF169" i="2" s="1"/>
  <c r="BF170" i="2" s="1"/>
  <c r="BF171" i="2" s="1"/>
  <c r="AW163" i="2" s="1"/>
  <c r="BF111" i="2"/>
  <c r="AW103" i="2" s="1"/>
  <c r="AL162" i="2"/>
  <c r="BJ153" i="2" s="1"/>
  <c r="BF85" i="2"/>
  <c r="BF86" i="2" s="1"/>
  <c r="BF87" i="2" s="1"/>
  <c r="BF89" i="2" s="1"/>
  <c r="BF90" i="2" s="1"/>
  <c r="BF91" i="2" s="1"/>
  <c r="AW83" i="2" s="1"/>
  <c r="AL72" i="2"/>
  <c r="BJ63" i="2" s="1"/>
  <c r="BF64" i="2"/>
  <c r="BF65" i="2" s="1"/>
  <c r="BF66" i="2" s="1"/>
  <c r="BF67" i="2" s="1"/>
  <c r="BF69" i="2" s="1"/>
  <c r="BF70" i="2" s="1"/>
  <c r="BF71" i="2" s="1"/>
  <c r="AW63" i="2" s="1"/>
  <c r="BX64" i="2"/>
  <c r="BX65" i="2" s="1"/>
  <c r="BX66" i="2" s="1"/>
  <c r="BX67" i="2" s="1"/>
  <c r="BX69" i="2" s="1"/>
  <c r="BX70" i="2" s="1"/>
  <c r="BX71" i="2" s="1"/>
  <c r="AL512" i="2"/>
  <c r="BE104" i="2"/>
  <c r="BE105" i="2" s="1"/>
  <c r="BE106" i="2" s="1"/>
  <c r="BE107" i="2" s="1"/>
  <c r="BE109" i="2" s="1"/>
  <c r="BE110" i="2" s="1"/>
  <c r="BE111" i="2" s="1"/>
  <c r="AU103" i="2" s="1"/>
  <c r="BW104" i="2"/>
  <c r="BW105" i="2" s="1"/>
  <c r="BW106" i="2" s="1"/>
  <c r="BW107" i="2" s="1"/>
  <c r="BW109" i="2" s="1"/>
  <c r="BW110" i="2" s="1"/>
  <c r="BW111" i="2" s="1"/>
  <c r="AK112" i="2"/>
  <c r="BH103" i="2" s="1"/>
  <c r="BE14" i="2"/>
  <c r="BE15" i="2" s="1"/>
  <c r="BE16" i="2" s="1"/>
  <c r="BE17" i="2" s="1"/>
  <c r="BE19" i="2" s="1"/>
  <c r="BE20" i="2" s="1"/>
  <c r="BE21" i="2" s="1"/>
  <c r="AU13" i="2" s="1"/>
  <c r="BW14" i="2"/>
  <c r="BW15" i="2" s="1"/>
  <c r="BW16" i="2" s="1"/>
  <c r="BW17" i="2" s="1"/>
  <c r="BW19" i="2" s="1"/>
  <c r="BW20" i="2" s="1"/>
  <c r="BW21" i="2" s="1"/>
  <c r="AK22" i="2"/>
  <c r="BI41" i="2"/>
  <c r="AV41" i="2"/>
  <c r="AK402" i="2"/>
  <c r="BH393" i="2" s="1"/>
  <c r="BE394" i="2"/>
  <c r="BE395" i="2" s="1"/>
  <c r="BE396" i="2" s="1"/>
  <c r="BE397" i="2" s="1"/>
  <c r="BE399" i="2" s="1"/>
  <c r="BE400" i="2" s="1"/>
  <c r="BE401" i="2" s="1"/>
  <c r="AU393" i="2" s="1"/>
  <c r="BW394" i="2"/>
  <c r="BW395" i="2" s="1"/>
  <c r="BW396" i="2" s="1"/>
  <c r="BW397" i="2" s="1"/>
  <c r="BW399" i="2" s="1"/>
  <c r="BW400" i="2" s="1"/>
  <c r="BW401" i="2" s="1"/>
  <c r="BE84" i="2"/>
  <c r="BE85" i="2" s="1"/>
  <c r="BE86" i="2" s="1"/>
  <c r="BE87" i="2" s="1"/>
  <c r="BE89" i="2" s="1"/>
  <c r="BE90" i="2" s="1"/>
  <c r="BE91" i="2" s="1"/>
  <c r="AU83" i="2" s="1"/>
  <c r="BW84" i="2"/>
  <c r="BW85" i="2" s="1"/>
  <c r="BW86" i="2" s="1"/>
  <c r="BW87" i="2" s="1"/>
  <c r="BW89" i="2" s="1"/>
  <c r="BW90" i="2" s="1"/>
  <c r="BW91" i="2" s="1"/>
  <c r="AK92" i="2"/>
  <c r="BH83" i="2" s="1"/>
  <c r="A55" i="2"/>
  <c r="BF34" i="2"/>
  <c r="BF35" i="2" s="1"/>
  <c r="BF36" i="2" s="1"/>
  <c r="BF37" i="2" s="1"/>
  <c r="BF39" i="2" s="1"/>
  <c r="BF40" i="2" s="1"/>
  <c r="BF41" i="2" s="1"/>
  <c r="AW33" i="2" s="1"/>
  <c r="BX34" i="2"/>
  <c r="BX35" i="2" s="1"/>
  <c r="BX36" i="2" s="1"/>
  <c r="BX37" i="2" s="1"/>
  <c r="BX39" i="2" s="1"/>
  <c r="BX40" i="2" s="1"/>
  <c r="BX41" i="2" s="1"/>
  <c r="AL42" i="2"/>
  <c r="BJ33" i="2" s="1"/>
  <c r="A58" i="2"/>
  <c r="BI40" i="2"/>
  <c r="AV40" i="2"/>
  <c r="AK342" i="2"/>
  <c r="BH333" i="2" s="1"/>
  <c r="BE334" i="2"/>
  <c r="BE335" i="2" s="1"/>
  <c r="BE336" i="2" s="1"/>
  <c r="BE337" i="2" s="1"/>
  <c r="BE339" i="2" s="1"/>
  <c r="BE340" i="2" s="1"/>
  <c r="BE341" i="2" s="1"/>
  <c r="AU333" i="2" s="1"/>
  <c r="BW334" i="2"/>
  <c r="BW335" i="2" s="1"/>
  <c r="BW336" i="2" s="1"/>
  <c r="BW337" i="2" s="1"/>
  <c r="BW339" i="2" s="1"/>
  <c r="BW340" i="2" s="1"/>
  <c r="BW341" i="2" s="1"/>
  <c r="BE184" i="2"/>
  <c r="BE185" i="2" s="1"/>
  <c r="BE186" i="2" s="1"/>
  <c r="BE187" i="2" s="1"/>
  <c r="BE189" i="2" s="1"/>
  <c r="BE190" i="2" s="1"/>
  <c r="BE191" i="2" s="1"/>
  <c r="AU183" i="2" s="1"/>
  <c r="BW184" i="2"/>
  <c r="BW185" i="2" s="1"/>
  <c r="BW186" i="2" s="1"/>
  <c r="BW187" i="2" s="1"/>
  <c r="BW189" i="2" s="1"/>
  <c r="BW190" i="2" s="1"/>
  <c r="BW191" i="2" s="1"/>
  <c r="AK192" i="2"/>
  <c r="BH183" i="2" s="1"/>
  <c r="AL212" i="2"/>
  <c r="BJ203" i="2" s="1"/>
  <c r="BF204" i="2"/>
  <c r="BF205" i="2" s="1"/>
  <c r="BF206" i="2" s="1"/>
  <c r="BF207" i="2" s="1"/>
  <c r="BF209" i="2" s="1"/>
  <c r="BF210" i="2" s="1"/>
  <c r="BF211" i="2" s="1"/>
  <c r="AW203" i="2" s="1"/>
  <c r="BX204" i="2"/>
  <c r="BX205" i="2" s="1"/>
  <c r="BX206" i="2" s="1"/>
  <c r="BX207" i="2" s="1"/>
  <c r="BX209" i="2" s="1"/>
  <c r="BX210" i="2" s="1"/>
  <c r="BX211" i="2" s="1"/>
  <c r="AL542" i="2"/>
  <c r="BE144" i="2"/>
  <c r="BE145" i="2" s="1"/>
  <c r="BE146" i="2" s="1"/>
  <c r="BE147" i="2" s="1"/>
  <c r="BE149" i="2" s="1"/>
  <c r="BE150" i="2" s="1"/>
  <c r="BE151" i="2" s="1"/>
  <c r="AU143" i="2" s="1"/>
  <c r="BW144" i="2"/>
  <c r="BW145" i="2" s="1"/>
  <c r="BW146" i="2" s="1"/>
  <c r="AK152" i="2"/>
  <c r="BH143" i="2" s="1"/>
  <c r="BK34" i="2"/>
  <c r="AX34" i="2"/>
  <c r="AK522" i="2"/>
  <c r="A67" i="2"/>
  <c r="AL182" i="2"/>
  <c r="BJ173" i="2" s="1"/>
  <c r="BF174" i="2"/>
  <c r="BF175" i="2" s="1"/>
  <c r="BF176" i="2" s="1"/>
  <c r="BF177" i="2" s="1"/>
  <c r="BF179" i="2" s="1"/>
  <c r="BF180" i="2" s="1"/>
  <c r="BF181" i="2" s="1"/>
  <c r="AW173" i="2" s="1"/>
  <c r="BX174" i="2"/>
  <c r="BX175" i="2" s="1"/>
  <c r="BX176" i="2" s="1"/>
  <c r="BX177" i="2" s="1"/>
  <c r="BX179" i="2" s="1"/>
  <c r="BX180" i="2" s="1"/>
  <c r="BX181" i="2" s="1"/>
  <c r="BI49" i="2"/>
  <c r="AV49" i="2"/>
  <c r="BE404" i="2"/>
  <c r="BE405" i="2" s="1"/>
  <c r="BE406" i="2" s="1"/>
  <c r="BE407" i="2" s="1"/>
  <c r="BE409" i="2" s="1"/>
  <c r="BE410" i="2" s="1"/>
  <c r="BE411" i="2" s="1"/>
  <c r="AU403" i="2" s="1"/>
  <c r="BW404" i="2"/>
  <c r="BW405" i="2" s="1"/>
  <c r="BW406" i="2" s="1"/>
  <c r="BW407" i="2" s="1"/>
  <c r="BW409" i="2" s="1"/>
  <c r="BW410" i="2" s="1"/>
  <c r="BW411" i="2" s="1"/>
  <c r="AK412" i="2"/>
  <c r="BH403" i="2" s="1"/>
  <c r="BE224" i="2"/>
  <c r="BE225" i="2" s="1"/>
  <c r="BE226" i="2" s="1"/>
  <c r="BE227" i="2" s="1"/>
  <c r="BE229" i="2" s="1"/>
  <c r="BE230" i="2" s="1"/>
  <c r="BE231" i="2" s="1"/>
  <c r="AU223" i="2" s="1"/>
  <c r="BW224" i="2"/>
  <c r="BW225" i="2" s="1"/>
  <c r="BW226" i="2" s="1"/>
  <c r="BW227" i="2" s="1"/>
  <c r="BW229" i="2" s="1"/>
  <c r="BW230" i="2" s="1"/>
  <c r="BW231" i="2" s="1"/>
  <c r="AK232" i="2"/>
  <c r="BH223" i="2" s="1"/>
  <c r="BX417" i="2"/>
  <c r="BX419" i="2" s="1"/>
  <c r="BX420" i="2" s="1"/>
  <c r="BX421" i="2" s="1"/>
  <c r="BX187" i="2"/>
  <c r="BX189" i="2" s="1"/>
  <c r="BW147" i="2"/>
  <c r="BW149" i="2" s="1"/>
  <c r="BW150" i="2" s="1"/>
  <c r="BW151" i="2" s="1"/>
  <c r="BF385" i="2"/>
  <c r="BF386" i="2" s="1"/>
  <c r="BF387" i="2" s="1"/>
  <c r="BF389" i="2" s="1"/>
  <c r="BF390" i="2" s="1"/>
  <c r="BF391" i="2" s="1"/>
  <c r="AW383" i="2" s="1"/>
  <c r="BF136" i="2"/>
  <c r="BF137" i="2" s="1"/>
  <c r="BF139" i="2" s="1"/>
  <c r="BF140" i="2" s="1"/>
  <c r="BF141" i="2" s="1"/>
  <c r="AW133" i="2" s="1"/>
  <c r="BX95" i="2"/>
  <c r="BX96" i="2" s="1"/>
  <c r="BX97" i="2" s="1"/>
  <c r="BX99" i="2" s="1"/>
  <c r="BX100" i="2" s="1"/>
  <c r="BX101" i="2" s="1"/>
  <c r="BW127" i="2"/>
  <c r="BW129" i="2" s="1"/>
  <c r="BW130" i="2" s="1"/>
  <c r="BW131" i="2" s="1"/>
  <c r="BX287" i="2"/>
  <c r="BX289" i="2" s="1"/>
  <c r="BX290" i="2" s="1"/>
  <c r="BX291" i="2" s="1"/>
  <c r="BX190" i="2"/>
  <c r="BX191" i="2" s="1"/>
  <c r="BX115" i="2"/>
  <c r="BX116" i="2" s="1"/>
  <c r="BX117" i="2" s="1"/>
  <c r="BX119" i="2" s="1"/>
  <c r="BX120" i="2" s="1"/>
  <c r="BX121" i="2" s="1"/>
  <c r="BX199" i="2"/>
  <c r="BX200" i="2" s="1"/>
  <c r="BX201" i="2" s="1"/>
  <c r="BW177" i="2"/>
  <c r="BW179" i="2" s="1"/>
  <c r="BW180" i="2" s="1"/>
  <c r="BW181" i="2" s="1"/>
  <c r="BF75" i="2"/>
  <c r="BF76" i="2" s="1"/>
  <c r="BF77" i="2" s="1"/>
  <c r="BF79" i="2" s="1"/>
  <c r="BF80" i="2" s="1"/>
  <c r="BF81" i="2" s="1"/>
  <c r="AW73" i="2" s="1"/>
  <c r="AL152" i="2"/>
  <c r="BJ143" i="2" s="1"/>
  <c r="BF357" i="2"/>
  <c r="BF359" i="2" s="1"/>
  <c r="BF360" i="2" s="1"/>
  <c r="BF361" i="2" s="1"/>
  <c r="AW353" i="2" s="1"/>
  <c r="BX366" i="2"/>
  <c r="BX367" i="2" s="1"/>
  <c r="BX369" i="2" s="1"/>
  <c r="BX370" i="2" s="1"/>
  <c r="BX371" i="2" s="1"/>
  <c r="BX111" i="2"/>
  <c r="BX131" i="2"/>
  <c r="BE361" i="2"/>
  <c r="AU353" i="2" s="1"/>
  <c r="BW267" i="2"/>
  <c r="BW269" i="2" s="1"/>
  <c r="BW270" i="2" s="1"/>
  <c r="BW271" i="2" s="1"/>
  <c r="BW277" i="2"/>
  <c r="BW279" i="2" s="1"/>
  <c r="BW280" i="2" s="1"/>
  <c r="BW281" i="2" s="1"/>
  <c r="BF197" i="2"/>
  <c r="BF199" i="2" s="1"/>
  <c r="BF200" i="2" s="1"/>
  <c r="BF201" i="2" s="1"/>
  <c r="AW193" i="2" s="1"/>
  <c r="AL452" i="2"/>
  <c r="BX327" i="2"/>
  <c r="BX329" i="2" s="1"/>
  <c r="BX330" i="2" s="1"/>
  <c r="BX331" i="2" s="1"/>
  <c r="BX10" i="2"/>
  <c r="BX11" i="2" s="1"/>
  <c r="BW385" i="2"/>
  <c r="BW386" i="2" s="1"/>
  <c r="BW387" i="2" s="1"/>
  <c r="BW389" i="2" s="1"/>
  <c r="BW390" i="2" s="1"/>
  <c r="BW391" i="2" s="1"/>
  <c r="BE347" i="2"/>
  <c r="BE349" i="2" s="1"/>
  <c r="BE350" i="2" s="1"/>
  <c r="BE351" i="2" s="1"/>
  <c r="AU343" i="2" s="1"/>
  <c r="CC24" i="2"/>
  <c r="CC29" i="2" s="1"/>
  <c r="AK482" i="2"/>
  <c r="BX15" i="2"/>
  <c r="BX16" i="2" s="1"/>
  <c r="BX17" i="2" s="1"/>
  <c r="BX19" i="2" s="1"/>
  <c r="BX20" i="2" s="1"/>
  <c r="BX21" i="2" s="1"/>
  <c r="AL562" i="2"/>
  <c r="AL172" i="2"/>
  <c r="BJ163" i="2" s="1"/>
  <c r="AL112" i="2"/>
  <c r="BJ103" i="2" s="1"/>
  <c r="BF187" i="2"/>
  <c r="BF189" i="2" s="1"/>
  <c r="BF190" i="2" s="1"/>
  <c r="BF191" i="2" s="1"/>
  <c r="AW183" i="2" s="1"/>
  <c r="AL92" i="2"/>
  <c r="BJ83" i="2" s="1"/>
  <c r="AL252" i="2"/>
  <c r="BJ243" i="2" s="1"/>
  <c r="CC25" i="2" l="1"/>
  <c r="BI59" i="2"/>
  <c r="AV59" i="2"/>
  <c r="BI50" i="2"/>
  <c r="AV50" i="2"/>
  <c r="BI46" i="2"/>
  <c r="BZ46" i="2" s="1"/>
  <c r="AV46" i="2"/>
  <c r="CF46" i="2"/>
  <c r="BK43" i="2"/>
  <c r="AX43" i="2"/>
  <c r="BK48" i="2"/>
  <c r="AX48" i="2"/>
  <c r="BI45" i="2"/>
  <c r="BZ45" i="2" s="1"/>
  <c r="AV45" i="2"/>
  <c r="CF45" i="2"/>
  <c r="BK59" i="2"/>
  <c r="AX59" i="2"/>
  <c r="BK51" i="2"/>
  <c r="AX51" i="2"/>
  <c r="BK50" i="2"/>
  <c r="AX50" i="2"/>
  <c r="BK44" i="2"/>
  <c r="CB44" i="2" s="1"/>
  <c r="AX44" i="2"/>
  <c r="CG44" i="2"/>
  <c r="BI43" i="2"/>
  <c r="AV43" i="2"/>
  <c r="AX57" i="2"/>
  <c r="BK57" i="2"/>
  <c r="A65" i="2"/>
  <c r="A77" i="2"/>
  <c r="A68" i="2"/>
  <c r="BH13" i="2"/>
  <c r="AM22" i="2"/>
  <c r="AN22" i="2" s="1"/>
  <c r="A71" i="2"/>
  <c r="A70" i="2"/>
  <c r="BK46" i="2"/>
  <c r="CB46" i="2" s="1"/>
  <c r="AX46" i="2"/>
  <c r="CG46" i="2"/>
  <c r="A64" i="2"/>
  <c r="AM42" i="2"/>
  <c r="AM12" i="2"/>
  <c r="AN12" i="2" s="1"/>
  <c r="AV57" i="2"/>
  <c r="BI57" i="2"/>
  <c r="AV48" i="2"/>
  <c r="BI48" i="2"/>
  <c r="BK45" i="2"/>
  <c r="CB45" i="2" s="1"/>
  <c r="AX45" i="2"/>
  <c r="CG45" i="2"/>
  <c r="A79" i="2"/>
  <c r="BI51" i="2"/>
  <c r="AV51" i="2"/>
  <c r="BH23" i="2"/>
  <c r="AM32" i="2"/>
  <c r="AN32" i="2" s="1"/>
  <c r="A66" i="2"/>
  <c r="AM52" i="2"/>
  <c r="AN52" i="2" s="1"/>
  <c r="BI44" i="2"/>
  <c r="BZ44" i="2" s="1"/>
  <c r="AV44" i="2"/>
  <c r="CF44" i="2"/>
  <c r="AT53" i="2"/>
  <c r="AT55" i="2"/>
  <c r="AT54" i="2"/>
  <c r="A63" i="2"/>
  <c r="CC26" i="2"/>
  <c r="AN42" i="2"/>
  <c r="CC44" i="2" l="1"/>
  <c r="CA44" i="2"/>
  <c r="CC46" i="2"/>
  <c r="CC45" i="2"/>
  <c r="BK56" i="2"/>
  <c r="CB56" i="2" s="1"/>
  <c r="AX56" i="2"/>
  <c r="CG56" i="2"/>
  <c r="BK53" i="2"/>
  <c r="AX53" i="2"/>
  <c r="BI60" i="2"/>
  <c r="AV60" i="2"/>
  <c r="BK61" i="2"/>
  <c r="AX61" i="2"/>
  <c r="AV58" i="2"/>
  <c r="BI58" i="2"/>
  <c r="AX67" i="2"/>
  <c r="BK67" i="2"/>
  <c r="BK55" i="2"/>
  <c r="CB55" i="2" s="1"/>
  <c r="AX55" i="2"/>
  <c r="CG55" i="2"/>
  <c r="CA46" i="2"/>
  <c r="BI53" i="2"/>
  <c r="AV53" i="2"/>
  <c r="A76" i="2"/>
  <c r="A89" i="2"/>
  <c r="BK54" i="2"/>
  <c r="CB54" i="2" s="1"/>
  <c r="AX54" i="2"/>
  <c r="CG54" i="2"/>
  <c r="BK60" i="2"/>
  <c r="AX60" i="2"/>
  <c r="A81" i="2"/>
  <c r="AV67" i="2"/>
  <c r="BI67" i="2"/>
  <c r="A75" i="2"/>
  <c r="BI69" i="2"/>
  <c r="AV69" i="2"/>
  <c r="BI61" i="2"/>
  <c r="AV61" i="2"/>
  <c r="BK58" i="2"/>
  <c r="AX58" i="2"/>
  <c r="BI55" i="2"/>
  <c r="BZ55" i="2" s="1"/>
  <c r="AV55" i="2"/>
  <c r="CF55" i="2"/>
  <c r="A74" i="2"/>
  <c r="AT63" i="2"/>
  <c r="AT65" i="2"/>
  <c r="AT64" i="2"/>
  <c r="A73" i="2"/>
  <c r="BI56" i="2"/>
  <c r="BZ56" i="2" s="1"/>
  <c r="AV56" i="2"/>
  <c r="CF56" i="2"/>
  <c r="BK69" i="2"/>
  <c r="AX69" i="2"/>
  <c r="AM62" i="2"/>
  <c r="AN62" i="2" s="1"/>
  <c r="BI54" i="2"/>
  <c r="BZ54" i="2" s="1"/>
  <c r="CA54" i="2" s="1"/>
  <c r="AV54" i="2"/>
  <c r="CF54" i="2"/>
  <c r="A80" i="2"/>
  <c r="A78" i="2"/>
  <c r="A87" i="2"/>
  <c r="CA45" i="2"/>
  <c r="CC54" i="2" l="1"/>
  <c r="AX77" i="2"/>
  <c r="BK77" i="2"/>
  <c r="AV77" i="2"/>
  <c r="BI77" i="2"/>
  <c r="AV68" i="2"/>
  <c r="BI68" i="2"/>
  <c r="BI70" i="2"/>
  <c r="AV70" i="2"/>
  <c r="AT73" i="2"/>
  <c r="AT75" i="2"/>
  <c r="AT74" i="2"/>
  <c r="A83" i="2"/>
  <c r="A84" i="2"/>
  <c r="A85" i="2"/>
  <c r="BI71" i="2"/>
  <c r="AV71" i="2"/>
  <c r="AX79" i="2"/>
  <c r="BK79" i="2"/>
  <c r="CB79" i="2" s="1"/>
  <c r="CF79" i="2"/>
  <c r="A86" i="2"/>
  <c r="CA55" i="2"/>
  <c r="CC56" i="2"/>
  <c r="BK70" i="2"/>
  <c r="AX70" i="2"/>
  <c r="AM72" i="2"/>
  <c r="AN72" i="2"/>
  <c r="BI64" i="2"/>
  <c r="AV64" i="2"/>
  <c r="BI65" i="2"/>
  <c r="AV65" i="2"/>
  <c r="AV66" i="2"/>
  <c r="BI66" i="2"/>
  <c r="CC55" i="2"/>
  <c r="A88" i="2"/>
  <c r="BK63" i="2"/>
  <c r="AX63" i="2"/>
  <c r="A97" i="2"/>
  <c r="A90" i="2"/>
  <c r="BI63" i="2"/>
  <c r="AV63" i="2"/>
  <c r="BK71" i="2"/>
  <c r="AX71" i="2"/>
  <c r="A99" i="2"/>
  <c r="CA56" i="2"/>
  <c r="BK68" i="2"/>
  <c r="AX68" i="2"/>
  <c r="BK64" i="2"/>
  <c r="AX64" i="2"/>
  <c r="BK65" i="2"/>
  <c r="AX65" i="2"/>
  <c r="A91" i="2"/>
  <c r="BI79" i="2"/>
  <c r="BZ79" i="2" s="1"/>
  <c r="AV79" i="2"/>
  <c r="CG79" i="2"/>
  <c r="BK66" i="2"/>
  <c r="AX66" i="2"/>
  <c r="BI80" i="2" l="1"/>
  <c r="BZ80" i="2" s="1"/>
  <c r="AV80" i="2"/>
  <c r="CF80" i="2"/>
  <c r="BK81" i="2"/>
  <c r="CB81" i="2" s="1"/>
  <c r="AX81" i="2"/>
  <c r="CG81" i="2"/>
  <c r="AX89" i="2"/>
  <c r="BK89" i="2"/>
  <c r="BK80" i="2"/>
  <c r="CB80" i="2" s="1"/>
  <c r="AX80" i="2"/>
  <c r="CG80" i="2"/>
  <c r="A107" i="2"/>
  <c r="AV78" i="2"/>
  <c r="BI78" i="2"/>
  <c r="BI76" i="2"/>
  <c r="BZ76" i="2" s="1"/>
  <c r="AV76" i="2"/>
  <c r="CF76" i="2"/>
  <c r="BI75" i="2"/>
  <c r="BZ75" i="2" s="1"/>
  <c r="AV75" i="2"/>
  <c r="CF75" i="2"/>
  <c r="BK74" i="2"/>
  <c r="CB74" i="2" s="1"/>
  <c r="AX74" i="2"/>
  <c r="CF74" i="2"/>
  <c r="BI73" i="2"/>
  <c r="AV73" i="2"/>
  <c r="AV81" i="2"/>
  <c r="BI81" i="2"/>
  <c r="BZ81" i="2" s="1"/>
  <c r="CF81" i="2"/>
  <c r="A100" i="2"/>
  <c r="AX87" i="2"/>
  <c r="BK87" i="2"/>
  <c r="A98" i="2"/>
  <c r="A96" i="2"/>
  <c r="A95" i="2"/>
  <c r="AM82" i="2"/>
  <c r="AN82" i="2" s="1"/>
  <c r="BI74" i="2"/>
  <c r="BZ74" i="2" s="1"/>
  <c r="AV74" i="2"/>
  <c r="CG74" i="2"/>
  <c r="AT83" i="2"/>
  <c r="AT85" i="2"/>
  <c r="AT84" i="2"/>
  <c r="A93" i="2"/>
  <c r="A101" i="2"/>
  <c r="A109" i="2"/>
  <c r="AV87" i="2"/>
  <c r="BI87" i="2"/>
  <c r="A94" i="2"/>
  <c r="BI89" i="2"/>
  <c r="AV89" i="2"/>
  <c r="BK78" i="2"/>
  <c r="AX78" i="2"/>
  <c r="BK76" i="2"/>
  <c r="CB76" i="2" s="1"/>
  <c r="AX76" i="2"/>
  <c r="CG76" i="2"/>
  <c r="BK75" i="2"/>
  <c r="CB75" i="2" s="1"/>
  <c r="AX75" i="2"/>
  <c r="CG75" i="2"/>
  <c r="BK73" i="2"/>
  <c r="AX73" i="2"/>
  <c r="CA74" i="2" l="1"/>
  <c r="CA79" i="2" s="1"/>
  <c r="AM92" i="2"/>
  <c r="AN92" i="2" s="1"/>
  <c r="BI84" i="2"/>
  <c r="BZ84" i="2" s="1"/>
  <c r="AV84" i="2"/>
  <c r="CF84" i="2"/>
  <c r="AX99" i="2"/>
  <c r="BK99" i="2"/>
  <c r="AV91" i="2"/>
  <c r="BI91" i="2"/>
  <c r="A106" i="2"/>
  <c r="AV88" i="2"/>
  <c r="BI88" i="2"/>
  <c r="A110" i="2"/>
  <c r="AX97" i="2"/>
  <c r="BK97" i="2"/>
  <c r="CA81" i="2"/>
  <c r="CA76" i="2"/>
  <c r="CA80" i="2"/>
  <c r="A104" i="2"/>
  <c r="A111" i="2"/>
  <c r="BI83" i="2"/>
  <c r="AV83" i="2"/>
  <c r="BK85" i="2"/>
  <c r="CB85" i="2" s="1"/>
  <c r="AX85" i="2"/>
  <c r="CG85" i="2"/>
  <c r="A108" i="2"/>
  <c r="AV97" i="2"/>
  <c r="BI97" i="2"/>
  <c r="A119" i="2"/>
  <c r="AT93" i="2"/>
  <c r="AT95" i="2"/>
  <c r="AT94" i="2"/>
  <c r="A103" i="2"/>
  <c r="BI85" i="2"/>
  <c r="BZ85" i="2" s="1"/>
  <c r="AV85" i="2"/>
  <c r="CF85" i="2"/>
  <c r="BK86" i="2"/>
  <c r="CB86" i="2" s="1"/>
  <c r="AX86" i="2"/>
  <c r="CG86" i="2"/>
  <c r="BI90" i="2"/>
  <c r="AV90" i="2"/>
  <c r="CC74" i="2"/>
  <c r="CC79" i="2" s="1"/>
  <c r="BK84" i="2"/>
  <c r="CB84" i="2" s="1"/>
  <c r="AX84" i="2"/>
  <c r="CG84" i="2"/>
  <c r="BI99" i="2"/>
  <c r="AV99" i="2"/>
  <c r="BK91" i="2"/>
  <c r="AX91" i="2"/>
  <c r="BK83" i="2"/>
  <c r="AX83" i="2"/>
  <c r="A105" i="2"/>
  <c r="BI86" i="2"/>
  <c r="BZ86" i="2" s="1"/>
  <c r="AV86" i="2"/>
  <c r="CF86" i="2"/>
  <c r="BK88" i="2"/>
  <c r="AX88" i="2"/>
  <c r="BK90" i="2"/>
  <c r="AX90" i="2"/>
  <c r="A117" i="2"/>
  <c r="CA75" i="2"/>
  <c r="CC81" i="2" l="1"/>
  <c r="CC76" i="2"/>
  <c r="CC84" i="2"/>
  <c r="CC86" i="2" s="1"/>
  <c r="CC75" i="2"/>
  <c r="A127" i="2"/>
  <c r="A115" i="2"/>
  <c r="AT103" i="2"/>
  <c r="AT105" i="2"/>
  <c r="AT104" i="2"/>
  <c r="A113" i="2"/>
  <c r="A129" i="2"/>
  <c r="A118" i="2"/>
  <c r="A121" i="2"/>
  <c r="AM102" i="2"/>
  <c r="AN102" i="2"/>
  <c r="BI94" i="2"/>
  <c r="AV94" i="2"/>
  <c r="A120" i="2"/>
  <c r="AX107" i="2"/>
  <c r="BK107" i="2"/>
  <c r="BK93" i="2"/>
  <c r="AX93" i="2"/>
  <c r="BI109" i="2"/>
  <c r="BZ109" i="2" s="1"/>
  <c r="AV109" i="2"/>
  <c r="CG109" i="2"/>
  <c r="A114" i="2"/>
  <c r="BK96" i="2"/>
  <c r="AX96" i="2"/>
  <c r="CC80" i="2"/>
  <c r="AV107" i="2"/>
  <c r="BI107" i="2"/>
  <c r="BK95" i="2"/>
  <c r="AX95" i="2"/>
  <c r="AX109" i="2"/>
  <c r="BK109" i="2"/>
  <c r="CB109" i="2" s="1"/>
  <c r="CF109" i="2"/>
  <c r="BK98" i="2"/>
  <c r="AX98" i="2"/>
  <c r="BK101" i="2"/>
  <c r="AX101" i="2"/>
  <c r="BI100" i="2"/>
  <c r="AV100" i="2"/>
  <c r="BI96" i="2"/>
  <c r="AV96" i="2"/>
  <c r="CA84" i="2"/>
  <c r="CA86" i="2" s="1"/>
  <c r="BI95" i="2"/>
  <c r="AV95" i="2"/>
  <c r="BI93" i="2"/>
  <c r="AV93" i="2"/>
  <c r="AV98" i="2"/>
  <c r="BI98" i="2"/>
  <c r="AV101" i="2"/>
  <c r="BI101" i="2"/>
  <c r="BK94" i="2"/>
  <c r="AX94" i="2"/>
  <c r="BK100" i="2"/>
  <c r="AX100" i="2"/>
  <c r="A116" i="2"/>
  <c r="CC85" i="2"/>
  <c r="CA85" i="2" l="1"/>
  <c r="BK106" i="2"/>
  <c r="CB106" i="2" s="1"/>
  <c r="AX106" i="2"/>
  <c r="CF106" i="2"/>
  <c r="BK110" i="2"/>
  <c r="AX110" i="2"/>
  <c r="BK111" i="2"/>
  <c r="AX111" i="2"/>
  <c r="AX119" i="2"/>
  <c r="BK119" i="2"/>
  <c r="BK103" i="2"/>
  <c r="AX103" i="2"/>
  <c r="BI105" i="2"/>
  <c r="BZ105" i="2" s="1"/>
  <c r="AV105" i="2"/>
  <c r="CG105" i="2"/>
  <c r="A137" i="2"/>
  <c r="BI106" i="2"/>
  <c r="BZ106" i="2" s="1"/>
  <c r="AV106" i="2"/>
  <c r="CG106" i="2"/>
  <c r="BK104" i="2"/>
  <c r="CB104" i="2" s="1"/>
  <c r="AX104" i="2"/>
  <c r="CF104" i="2"/>
  <c r="A130" i="2"/>
  <c r="AV111" i="2"/>
  <c r="BI111" i="2"/>
  <c r="BK108" i="2"/>
  <c r="AX108" i="2"/>
  <c r="A125" i="2"/>
  <c r="AX117" i="2"/>
  <c r="BK117" i="2"/>
  <c r="A126" i="2"/>
  <c r="AM112" i="2"/>
  <c r="AN112" i="2" s="1"/>
  <c r="BI104" i="2"/>
  <c r="BZ104" i="2" s="1"/>
  <c r="AV104" i="2"/>
  <c r="CG104" i="2"/>
  <c r="A131" i="2"/>
  <c r="AV108" i="2"/>
  <c r="BI108" i="2"/>
  <c r="A139" i="2"/>
  <c r="BI103" i="2"/>
  <c r="AV103" i="2"/>
  <c r="AV117" i="2"/>
  <c r="BI117" i="2"/>
  <c r="A124" i="2"/>
  <c r="BI110" i="2"/>
  <c r="AV110" i="2"/>
  <c r="A128" i="2"/>
  <c r="BI119" i="2"/>
  <c r="AV119" i="2"/>
  <c r="AT113" i="2"/>
  <c r="AT115" i="2"/>
  <c r="AT114" i="2"/>
  <c r="A123" i="2"/>
  <c r="BK105" i="2"/>
  <c r="CB105" i="2" s="1"/>
  <c r="AX105" i="2"/>
  <c r="CF105" i="2"/>
  <c r="CC104" i="2" l="1"/>
  <c r="CC109" i="2" s="1"/>
  <c r="AT123" i="2"/>
  <c r="AT125" i="2"/>
  <c r="AT124" i="2"/>
  <c r="A133" i="2"/>
  <c r="A138" i="2"/>
  <c r="BK121" i="2"/>
  <c r="AX121" i="2"/>
  <c r="BK116" i="2"/>
  <c r="CB116" i="2" s="1"/>
  <c r="AX116" i="2"/>
  <c r="CG116" i="2"/>
  <c r="A135" i="2"/>
  <c r="BK120" i="2"/>
  <c r="AX120" i="2"/>
  <c r="AV127" i="2"/>
  <c r="BI127" i="2"/>
  <c r="CC106" i="2"/>
  <c r="BK113" i="2"/>
  <c r="AX113" i="2"/>
  <c r="BK114" i="2"/>
  <c r="CB114" i="2" s="1"/>
  <c r="CC114" i="2" s="1"/>
  <c r="AX114" i="2"/>
  <c r="CG114" i="2"/>
  <c r="A149" i="2"/>
  <c r="AV121" i="2"/>
  <c r="BI121" i="2"/>
  <c r="BI116" i="2"/>
  <c r="BZ116" i="2" s="1"/>
  <c r="AV116" i="2"/>
  <c r="CF116" i="2"/>
  <c r="A140" i="2"/>
  <c r="CA104" i="2"/>
  <c r="CA109" i="2" s="1"/>
  <c r="BK118" i="2"/>
  <c r="AX118" i="2"/>
  <c r="AM122" i="2"/>
  <c r="AN122" i="2" s="1"/>
  <c r="BI114" i="2"/>
  <c r="BZ114" i="2" s="1"/>
  <c r="AV114" i="2"/>
  <c r="CF114" i="2"/>
  <c r="BI129" i="2"/>
  <c r="AV129" i="2"/>
  <c r="A141" i="2"/>
  <c r="A136" i="2"/>
  <c r="BK115" i="2"/>
  <c r="CB115" i="2" s="1"/>
  <c r="AX115" i="2"/>
  <c r="CG115" i="2"/>
  <c r="A147" i="2"/>
  <c r="BI113" i="2"/>
  <c r="AV113" i="2"/>
  <c r="AV118" i="2"/>
  <c r="BI118" i="2"/>
  <c r="A134" i="2"/>
  <c r="AX129" i="2"/>
  <c r="BK129" i="2"/>
  <c r="BI115" i="2"/>
  <c r="BZ115" i="2" s="1"/>
  <c r="AV115" i="2"/>
  <c r="CF115" i="2"/>
  <c r="BI120" i="2"/>
  <c r="AV120" i="2"/>
  <c r="AX127" i="2"/>
  <c r="BK127" i="2"/>
  <c r="CA105" i="2" l="1"/>
  <c r="CC115" i="2"/>
  <c r="CC105" i="2"/>
  <c r="CA106" i="2"/>
  <c r="AM132" i="2"/>
  <c r="AN132" i="2"/>
  <c r="BI124" i="2"/>
  <c r="AV124" i="2"/>
  <c r="A157" i="2"/>
  <c r="A146" i="2"/>
  <c r="AV131" i="2"/>
  <c r="BI131" i="2"/>
  <c r="BK125" i="2"/>
  <c r="AX125" i="2"/>
  <c r="BK128" i="2"/>
  <c r="AX128" i="2"/>
  <c r="BI123" i="2"/>
  <c r="AV123" i="2"/>
  <c r="A144" i="2"/>
  <c r="AX137" i="2"/>
  <c r="BK137" i="2"/>
  <c r="A151" i="2"/>
  <c r="BI130" i="2"/>
  <c r="AV130" i="2"/>
  <c r="A159" i="2"/>
  <c r="BI125" i="2"/>
  <c r="AV125" i="2"/>
  <c r="AV128" i="2"/>
  <c r="BI128" i="2"/>
  <c r="AT133" i="2"/>
  <c r="AT135" i="2"/>
  <c r="AT134" i="2"/>
  <c r="A143" i="2"/>
  <c r="CC116" i="2"/>
  <c r="AV137" i="2"/>
  <c r="BI137" i="2"/>
  <c r="BK126" i="2"/>
  <c r="AX126" i="2"/>
  <c r="BK130" i="2"/>
  <c r="AX130" i="2"/>
  <c r="BI139" i="2"/>
  <c r="AV139" i="2"/>
  <c r="A145" i="2"/>
  <c r="A148" i="2"/>
  <c r="BK123" i="2"/>
  <c r="AX123" i="2"/>
  <c r="CA114" i="2"/>
  <c r="CA115" i="2" s="1"/>
  <c r="BK124" i="2"/>
  <c r="AX124" i="2"/>
  <c r="BI126" i="2"/>
  <c r="AV126" i="2"/>
  <c r="BK131" i="2"/>
  <c r="AX131" i="2"/>
  <c r="A150" i="2"/>
  <c r="AX139" i="2"/>
  <c r="BK139" i="2"/>
  <c r="CA116" i="2" l="1"/>
  <c r="A160" i="2"/>
  <c r="A155" i="2"/>
  <c r="BK138" i="2"/>
  <c r="AX138" i="2"/>
  <c r="BI133" i="2"/>
  <c r="AV133" i="2"/>
  <c r="BK141" i="2"/>
  <c r="AX141" i="2"/>
  <c r="AM142" i="2"/>
  <c r="AN142" i="2" s="1"/>
  <c r="BI134" i="2"/>
  <c r="BZ134" i="2" s="1"/>
  <c r="AV134" i="2"/>
  <c r="CF134" i="2"/>
  <c r="BI136" i="2"/>
  <c r="BZ136" i="2" s="1"/>
  <c r="AV136" i="2"/>
  <c r="CF136" i="2"/>
  <c r="A167" i="2"/>
  <c r="BI140" i="2"/>
  <c r="AV140" i="2"/>
  <c r="AV138" i="2"/>
  <c r="BI138" i="2"/>
  <c r="BK135" i="2"/>
  <c r="CB135" i="2" s="1"/>
  <c r="AX135" i="2"/>
  <c r="CG135" i="2"/>
  <c r="AT143" i="2"/>
  <c r="AT145" i="2"/>
  <c r="AT144" i="2"/>
  <c r="A153" i="2"/>
  <c r="A169" i="2"/>
  <c r="AV141" i="2"/>
  <c r="BI141" i="2"/>
  <c r="A154" i="2"/>
  <c r="A156" i="2"/>
  <c r="AX147" i="2"/>
  <c r="BK147" i="2"/>
  <c r="BK140" i="2"/>
  <c r="AX140" i="2"/>
  <c r="A158" i="2"/>
  <c r="BI135" i="2"/>
  <c r="BZ135" i="2" s="1"/>
  <c r="AV135" i="2"/>
  <c r="CF135" i="2"/>
  <c r="BK133" i="2"/>
  <c r="AX133" i="2"/>
  <c r="BI149" i="2"/>
  <c r="AV149" i="2"/>
  <c r="A161" i="2"/>
  <c r="AV147" i="2"/>
  <c r="BI147" i="2"/>
  <c r="AX149" i="2"/>
  <c r="BK149" i="2"/>
  <c r="BK134" i="2"/>
  <c r="CB134" i="2" s="1"/>
  <c r="AX134" i="2"/>
  <c r="CG134" i="2"/>
  <c r="BK136" i="2"/>
  <c r="CB136" i="2" s="1"/>
  <c r="AX136" i="2"/>
  <c r="CG136" i="2"/>
  <c r="CC134" i="2" l="1"/>
  <c r="CC136" i="2" s="1"/>
  <c r="CA134" i="2"/>
  <c r="CA135" i="2" s="1"/>
  <c r="AV151" i="2"/>
  <c r="BI151" i="2"/>
  <c r="A166" i="2"/>
  <c r="AM152" i="2"/>
  <c r="AN152" i="2" s="1"/>
  <c r="BI144" i="2"/>
  <c r="BZ144" i="2" s="1"/>
  <c r="AV144" i="2"/>
  <c r="CF144" i="2"/>
  <c r="AX159" i="2"/>
  <c r="BK159" i="2"/>
  <c r="CB159" i="2" s="1"/>
  <c r="CG159" i="2"/>
  <c r="BK143" i="2"/>
  <c r="AX143" i="2"/>
  <c r="A177" i="2"/>
  <c r="BI145" i="2"/>
  <c r="BZ145" i="2" s="1"/>
  <c r="AV145" i="2"/>
  <c r="CF145" i="2"/>
  <c r="BI150" i="2"/>
  <c r="AV150" i="2"/>
  <c r="A171" i="2"/>
  <c r="BK148" i="2"/>
  <c r="AX148" i="2"/>
  <c r="A164" i="2"/>
  <c r="AX157" i="2"/>
  <c r="BK157" i="2"/>
  <c r="A165" i="2"/>
  <c r="BK150" i="2"/>
  <c r="AX150" i="2"/>
  <c r="CA136" i="2"/>
  <c r="AV148" i="2"/>
  <c r="BI148" i="2"/>
  <c r="BK146" i="2"/>
  <c r="CB146" i="2" s="1"/>
  <c r="AX146" i="2"/>
  <c r="CG146" i="2"/>
  <c r="A179" i="2"/>
  <c r="BI143" i="2"/>
  <c r="AV143" i="2"/>
  <c r="AV157" i="2"/>
  <c r="BI157" i="2"/>
  <c r="A170" i="2"/>
  <c r="BK151" i="2"/>
  <c r="AX151" i="2"/>
  <c r="A168" i="2"/>
  <c r="BI146" i="2"/>
  <c r="BZ146" i="2" s="1"/>
  <c r="AV146" i="2"/>
  <c r="CF146" i="2"/>
  <c r="BK144" i="2"/>
  <c r="CB144" i="2" s="1"/>
  <c r="AX144" i="2"/>
  <c r="CG144" i="2"/>
  <c r="BI159" i="2"/>
  <c r="BZ159" i="2" s="1"/>
  <c r="AV159" i="2"/>
  <c r="CF159" i="2"/>
  <c r="AT153" i="2"/>
  <c r="AT155" i="2"/>
  <c r="AT154" i="2"/>
  <c r="A163" i="2"/>
  <c r="BK145" i="2"/>
  <c r="CB145" i="2" s="1"/>
  <c r="AX145" i="2"/>
  <c r="CG145" i="2"/>
  <c r="CC135" i="2"/>
  <c r="CC144" i="2" l="1"/>
  <c r="CC145" i="2" s="1"/>
  <c r="BI153" i="2"/>
  <c r="AV153" i="2"/>
  <c r="BK158" i="2"/>
  <c r="AX158" i="2"/>
  <c r="BK160" i="2"/>
  <c r="AX160" i="2"/>
  <c r="A189" i="2"/>
  <c r="BK154" i="2"/>
  <c r="CB154" i="2" s="1"/>
  <c r="AX154" i="2"/>
  <c r="CG154" i="2"/>
  <c r="AV161" i="2"/>
  <c r="BI161" i="2"/>
  <c r="AX167" i="2"/>
  <c r="BK167" i="2"/>
  <c r="A176" i="2"/>
  <c r="AT163" i="2"/>
  <c r="AT165" i="2"/>
  <c r="AT164" i="2"/>
  <c r="A173" i="2"/>
  <c r="AV158" i="2"/>
  <c r="BI158" i="2"/>
  <c r="A180" i="2"/>
  <c r="BI169" i="2"/>
  <c r="BZ169" i="2" s="1"/>
  <c r="AV169" i="2"/>
  <c r="CG169" i="2"/>
  <c r="BK155" i="2"/>
  <c r="CB155" i="2" s="1"/>
  <c r="AX155" i="2"/>
  <c r="CF155" i="2"/>
  <c r="AM162" i="2"/>
  <c r="AN162" i="2" s="1"/>
  <c r="BI154" i="2"/>
  <c r="BZ154" i="2" s="1"/>
  <c r="CA154" i="2" s="1"/>
  <c r="CA159" i="2" s="1"/>
  <c r="AV154" i="2"/>
  <c r="CF154" i="2"/>
  <c r="A181" i="2"/>
  <c r="AV167" i="2"/>
  <c r="BI167" i="2"/>
  <c r="BK153" i="2"/>
  <c r="AX153" i="2"/>
  <c r="A178" i="2"/>
  <c r="AX169" i="2"/>
  <c r="BK169" i="2"/>
  <c r="CB169" i="2" s="1"/>
  <c r="CF169" i="2"/>
  <c r="BI155" i="2"/>
  <c r="BZ155" i="2" s="1"/>
  <c r="AV155" i="2"/>
  <c r="CG155" i="2"/>
  <c r="A174" i="2"/>
  <c r="BK156" i="2"/>
  <c r="CB156" i="2" s="1"/>
  <c r="AX156" i="2"/>
  <c r="CG156" i="2"/>
  <c r="BI160" i="2"/>
  <c r="AV160" i="2"/>
  <c r="A175" i="2"/>
  <c r="BK161" i="2"/>
  <c r="AX161" i="2"/>
  <c r="A187" i="2"/>
  <c r="BI156" i="2"/>
  <c r="BZ156" i="2" s="1"/>
  <c r="AV156" i="2"/>
  <c r="CF156" i="2"/>
  <c r="CA144" i="2"/>
  <c r="CA145" i="2" s="1"/>
  <c r="CA156" i="2" l="1"/>
  <c r="CC146" i="2"/>
  <c r="AV177" i="2"/>
  <c r="BI177" i="2"/>
  <c r="BK164" i="2"/>
  <c r="CB164" i="2" s="1"/>
  <c r="AX164" i="2"/>
  <c r="CG164" i="2"/>
  <c r="A188" i="2"/>
  <c r="BK171" i="2"/>
  <c r="CB171" i="2" s="1"/>
  <c r="AX171" i="2"/>
  <c r="CG171" i="2"/>
  <c r="A183" i="2"/>
  <c r="AT175" i="2"/>
  <c r="AT173" i="2"/>
  <c r="AT174" i="2"/>
  <c r="BK166" i="2"/>
  <c r="CB166" i="2" s="1"/>
  <c r="AX166" i="2"/>
  <c r="CG166" i="2"/>
  <c r="BK179" i="2"/>
  <c r="AX179" i="2"/>
  <c r="BK177" i="2"/>
  <c r="AX177" i="2"/>
  <c r="A184" i="2"/>
  <c r="BK165" i="2"/>
  <c r="CB165" i="2" s="1"/>
  <c r="AX165" i="2"/>
  <c r="CF165" i="2"/>
  <c r="AM172" i="2"/>
  <c r="AN172" i="2" s="1"/>
  <c r="BI164" i="2"/>
  <c r="BZ164" i="2" s="1"/>
  <c r="AV164" i="2"/>
  <c r="CF164" i="2"/>
  <c r="AV168" i="2"/>
  <c r="BI168" i="2"/>
  <c r="AV171" i="2"/>
  <c r="BI171" i="2"/>
  <c r="BZ171" i="2" s="1"/>
  <c r="CF171" i="2"/>
  <c r="A190" i="2"/>
  <c r="BK163" i="2"/>
  <c r="AX163" i="2"/>
  <c r="A186" i="2"/>
  <c r="CA146" i="2"/>
  <c r="CA155" i="2"/>
  <c r="CC154" i="2"/>
  <c r="CC159" i="2" s="1"/>
  <c r="BI170" i="2"/>
  <c r="BZ170" i="2" s="1"/>
  <c r="AV170" i="2"/>
  <c r="CF170" i="2"/>
  <c r="BI166" i="2"/>
  <c r="BZ166" i="2" s="1"/>
  <c r="AV166" i="2"/>
  <c r="CF166" i="2"/>
  <c r="A199" i="2"/>
  <c r="A185" i="2"/>
  <c r="A197" i="2"/>
  <c r="BI165" i="2"/>
  <c r="BZ165" i="2" s="1"/>
  <c r="AV165" i="2"/>
  <c r="CG165" i="2"/>
  <c r="BK168" i="2"/>
  <c r="AX168" i="2"/>
  <c r="A191" i="2"/>
  <c r="BK170" i="2"/>
  <c r="CB170" i="2" s="1"/>
  <c r="AX170" i="2"/>
  <c r="CG170" i="2"/>
  <c r="BI163" i="2"/>
  <c r="AV163" i="2"/>
  <c r="BI179" i="2"/>
  <c r="AV179" i="2"/>
  <c r="CC156" i="2"/>
  <c r="CC155" i="2"/>
  <c r="A201" i="2" l="1"/>
  <c r="AV187" i="2"/>
  <c r="BI187" i="2"/>
  <c r="A195" i="2"/>
  <c r="A209" i="2"/>
  <c r="BI176" i="2"/>
  <c r="BZ176" i="2" s="1"/>
  <c r="AV176" i="2"/>
  <c r="CF176" i="2"/>
  <c r="BI180" i="2"/>
  <c r="AV180" i="2"/>
  <c r="BK174" i="2"/>
  <c r="CB174" i="2" s="1"/>
  <c r="AX174" i="2"/>
  <c r="CG174" i="2"/>
  <c r="BI173" i="2"/>
  <c r="AV173" i="2"/>
  <c r="BK175" i="2"/>
  <c r="CB175" i="2" s="1"/>
  <c r="AX175" i="2"/>
  <c r="CG175" i="2"/>
  <c r="BI189" i="2"/>
  <c r="BZ189" i="2" s="1"/>
  <c r="AV189" i="2"/>
  <c r="CG189" i="2"/>
  <c r="A196" i="2"/>
  <c r="BK180" i="2"/>
  <c r="AX180" i="2"/>
  <c r="BI174" i="2"/>
  <c r="BZ174" i="2" s="1"/>
  <c r="AM182" i="2"/>
  <c r="AN182" i="2" s="1"/>
  <c r="AV174" i="2"/>
  <c r="CF174" i="2"/>
  <c r="BK173" i="2"/>
  <c r="AX173" i="2"/>
  <c r="BI178" i="2"/>
  <c r="AV178" i="2"/>
  <c r="BI181" i="2"/>
  <c r="AV181" i="2"/>
  <c r="BK187" i="2"/>
  <c r="AX187" i="2"/>
  <c r="BK189" i="2"/>
  <c r="CB189" i="2" s="1"/>
  <c r="AX189" i="2"/>
  <c r="CF189" i="2"/>
  <c r="BK176" i="2"/>
  <c r="CB176" i="2" s="1"/>
  <c r="AX176" i="2"/>
  <c r="CG176" i="2"/>
  <c r="A198" i="2"/>
  <c r="CC164" i="2"/>
  <c r="CC169" i="2" s="1"/>
  <c r="BK181" i="2"/>
  <c r="AX181" i="2"/>
  <c r="A207" i="2"/>
  <c r="BI175" i="2"/>
  <c r="BZ175" i="2" s="1"/>
  <c r="AV175" i="2"/>
  <c r="CF175" i="2"/>
  <c r="A200" i="2"/>
  <c r="A194" i="2"/>
  <c r="A193" i="2"/>
  <c r="AT183" i="2"/>
  <c r="AT185" i="2"/>
  <c r="AT184" i="2"/>
  <c r="AX178" i="2"/>
  <c r="BK178" i="2"/>
  <c r="CA164" i="2"/>
  <c r="CA169" i="2" s="1"/>
  <c r="CA174" i="2" l="1"/>
  <c r="CA175" i="2" s="1"/>
  <c r="CC166" i="2"/>
  <c r="A203" i="2"/>
  <c r="AT193" i="2"/>
  <c r="AT195" i="2"/>
  <c r="AT194" i="2"/>
  <c r="BK190" i="2"/>
  <c r="CB190" i="2" s="1"/>
  <c r="AX190" i="2"/>
  <c r="CG190" i="2"/>
  <c r="BK197" i="2"/>
  <c r="AX197" i="2"/>
  <c r="BI188" i="2"/>
  <c r="AV188" i="2"/>
  <c r="BI186" i="2"/>
  <c r="BZ186" i="2" s="1"/>
  <c r="AV186" i="2"/>
  <c r="CF186" i="2"/>
  <c r="A219" i="2"/>
  <c r="BI191" i="2"/>
  <c r="AV191" i="2"/>
  <c r="CC165" i="2"/>
  <c r="CA166" i="2"/>
  <c r="CC174" i="2"/>
  <c r="CC176" i="2" s="1"/>
  <c r="BK183" i="2"/>
  <c r="AX183" i="2"/>
  <c r="BI184" i="2"/>
  <c r="BZ184" i="2" s="1"/>
  <c r="AV184" i="2"/>
  <c r="AM192" i="2"/>
  <c r="AN192" i="2" s="1"/>
  <c r="CF184" i="2"/>
  <c r="A217" i="2"/>
  <c r="BK188" i="2"/>
  <c r="AX188" i="2"/>
  <c r="BK186" i="2"/>
  <c r="CB186" i="2" s="1"/>
  <c r="AX186" i="2"/>
  <c r="CG186" i="2"/>
  <c r="BI199" i="2"/>
  <c r="AV199" i="2"/>
  <c r="BI185" i="2"/>
  <c r="BZ185" i="2" s="1"/>
  <c r="AV185" i="2"/>
  <c r="CG185" i="2"/>
  <c r="BK191" i="2"/>
  <c r="AX191" i="2"/>
  <c r="CA171" i="2"/>
  <c r="CC171" i="2"/>
  <c r="BI183" i="2"/>
  <c r="AV183" i="2"/>
  <c r="BK184" i="2"/>
  <c r="CB184" i="2" s="1"/>
  <c r="CC184" i="2" s="1"/>
  <c r="CC189" i="2" s="1"/>
  <c r="AX184" i="2"/>
  <c r="CG184" i="2"/>
  <c r="A210" i="2"/>
  <c r="AV197" i="2"/>
  <c r="BI197" i="2"/>
  <c r="A208" i="2"/>
  <c r="A206" i="2"/>
  <c r="BK199" i="2"/>
  <c r="AX199" i="2"/>
  <c r="BK185" i="2"/>
  <c r="CB185" i="2" s="1"/>
  <c r="AX185" i="2"/>
  <c r="CF185" i="2"/>
  <c r="A211" i="2"/>
  <c r="CC170" i="2"/>
  <c r="A204" i="2"/>
  <c r="BI190" i="2"/>
  <c r="BZ190" i="2" s="1"/>
  <c r="AV190" i="2"/>
  <c r="CF190" i="2"/>
  <c r="A205" i="2"/>
  <c r="CA170" i="2"/>
  <c r="CA165" i="2"/>
  <c r="CA176" i="2"/>
  <c r="CC185" i="2" l="1"/>
  <c r="CC175" i="2"/>
  <c r="BI195" i="2"/>
  <c r="AV195" i="2"/>
  <c r="BK194" i="2"/>
  <c r="AX194" i="2"/>
  <c r="A218" i="2"/>
  <c r="BK209" i="2"/>
  <c r="AX209" i="2"/>
  <c r="A213" i="2"/>
  <c r="AT203" i="2"/>
  <c r="AT205" i="2"/>
  <c r="AT204" i="2"/>
  <c r="CA184" i="2"/>
  <c r="CA189" i="2" s="1"/>
  <c r="CC190" i="2"/>
  <c r="BI201" i="2"/>
  <c r="AV201" i="2"/>
  <c r="BI196" i="2"/>
  <c r="AV196" i="2"/>
  <c r="A220" i="2"/>
  <c r="BK207" i="2"/>
  <c r="AX207" i="2"/>
  <c r="BK193" i="2"/>
  <c r="AX193" i="2"/>
  <c r="BK195" i="2"/>
  <c r="AX195" i="2"/>
  <c r="BK201" i="2"/>
  <c r="AX201" i="2"/>
  <c r="BK196" i="2"/>
  <c r="AX196" i="2"/>
  <c r="BI198" i="2"/>
  <c r="AV198" i="2"/>
  <c r="BI200" i="2"/>
  <c r="AV200" i="2"/>
  <c r="A227" i="2"/>
  <c r="A229" i="2"/>
  <c r="BI193" i="2"/>
  <c r="AV193" i="2"/>
  <c r="CC186" i="2"/>
  <c r="A214" i="2"/>
  <c r="A215" i="2"/>
  <c r="BI194" i="2"/>
  <c r="AV194" i="2"/>
  <c r="AM202" i="2"/>
  <c r="AN202" i="2"/>
  <c r="A221" i="2"/>
  <c r="A216" i="2"/>
  <c r="BK198" i="2"/>
  <c r="AX198" i="2"/>
  <c r="BK200" i="2"/>
  <c r="AX200" i="2"/>
  <c r="AV207" i="2"/>
  <c r="BI207" i="2"/>
  <c r="BI209" i="2"/>
  <c r="AV209" i="2"/>
  <c r="CA185" i="2" l="1"/>
  <c r="CA186" i="2"/>
  <c r="CA190" i="2"/>
  <c r="A231" i="2"/>
  <c r="BI204" i="2"/>
  <c r="BZ204" i="2" s="1"/>
  <c r="AV204" i="2"/>
  <c r="AM212" i="2"/>
  <c r="AN212" i="2" s="1"/>
  <c r="CG204" i="2"/>
  <c r="BK206" i="2"/>
  <c r="CB206" i="2" s="1"/>
  <c r="AX206" i="2"/>
  <c r="CF206" i="2"/>
  <c r="BI211" i="2"/>
  <c r="AV211" i="2"/>
  <c r="A224" i="2"/>
  <c r="BI219" i="2"/>
  <c r="BZ219" i="2" s="1"/>
  <c r="AV219" i="2"/>
  <c r="CF219" i="2"/>
  <c r="BK217" i="2"/>
  <c r="AX217" i="2"/>
  <c r="BI210" i="2"/>
  <c r="AV210" i="2"/>
  <c r="BI208" i="2"/>
  <c r="AV208" i="2"/>
  <c r="BK205" i="2"/>
  <c r="CB205" i="2" s="1"/>
  <c r="AX205" i="2"/>
  <c r="CF205" i="2"/>
  <c r="A226" i="2"/>
  <c r="BK211" i="2"/>
  <c r="AX211" i="2"/>
  <c r="BI205" i="2"/>
  <c r="BZ205" i="2" s="1"/>
  <c r="AV205" i="2"/>
  <c r="CG205" i="2"/>
  <c r="BK219" i="2"/>
  <c r="CB219" i="2" s="1"/>
  <c r="AX219" i="2"/>
  <c r="CG219" i="2"/>
  <c r="A237" i="2"/>
  <c r="BK210" i="2"/>
  <c r="AX210" i="2"/>
  <c r="A223" i="2"/>
  <c r="AT213" i="2"/>
  <c r="AT215" i="2"/>
  <c r="AT214" i="2"/>
  <c r="BK208" i="2"/>
  <c r="AX208" i="2"/>
  <c r="AV217" i="2"/>
  <c r="BI217" i="2"/>
  <c r="BK203" i="2"/>
  <c r="AX203" i="2"/>
  <c r="A228" i="2"/>
  <c r="BI206" i="2"/>
  <c r="BZ206" i="2" s="1"/>
  <c r="AV206" i="2"/>
  <c r="CG206" i="2"/>
  <c r="A225" i="2"/>
  <c r="BK204" i="2"/>
  <c r="CB204" i="2" s="1"/>
  <c r="AX204" i="2"/>
  <c r="CF204" i="2"/>
  <c r="A239" i="2"/>
  <c r="A230" i="2"/>
  <c r="BI203" i="2"/>
  <c r="AV203" i="2"/>
  <c r="CC204" i="2" l="1"/>
  <c r="BK215" i="2"/>
  <c r="CB215" i="2" s="1"/>
  <c r="AX215" i="2"/>
  <c r="CF215" i="2"/>
  <c r="BK229" i="2"/>
  <c r="AX229" i="2"/>
  <c r="BI215" i="2"/>
  <c r="BZ215" i="2" s="1"/>
  <c r="AV215" i="2"/>
  <c r="CG215" i="2"/>
  <c r="A238" i="2"/>
  <c r="A233" i="2"/>
  <c r="AT223" i="2"/>
  <c r="AT225" i="2"/>
  <c r="AT224" i="2"/>
  <c r="A247" i="2"/>
  <c r="BI216" i="2"/>
  <c r="BZ216" i="2" s="1"/>
  <c r="AV216" i="2"/>
  <c r="CF216" i="2"/>
  <c r="BI221" i="2"/>
  <c r="AV221" i="2"/>
  <c r="CC206" i="2"/>
  <c r="A240" i="2"/>
  <c r="BK213" i="2"/>
  <c r="AX213" i="2"/>
  <c r="AV227" i="2"/>
  <c r="BI227" i="2"/>
  <c r="BK216" i="2"/>
  <c r="CB216" i="2" s="1"/>
  <c r="AX216" i="2"/>
  <c r="CG216" i="2"/>
  <c r="BI214" i="2"/>
  <c r="BZ214" i="2" s="1"/>
  <c r="AV214" i="2"/>
  <c r="AM222" i="2"/>
  <c r="AN222" i="2" s="1"/>
  <c r="CF214" i="2"/>
  <c r="BK221" i="2"/>
  <c r="AX221" i="2"/>
  <c r="CC205" i="2"/>
  <c r="BI220" i="2"/>
  <c r="AV220" i="2"/>
  <c r="A249" i="2"/>
  <c r="A235" i="2"/>
  <c r="BI218" i="2"/>
  <c r="AV218" i="2"/>
  <c r="BI213" i="2"/>
  <c r="AV213" i="2"/>
  <c r="A236" i="2"/>
  <c r="BK214" i="2"/>
  <c r="CB214" i="2" s="1"/>
  <c r="CC214" i="2" s="1"/>
  <c r="CC219" i="2" s="1"/>
  <c r="AX214" i="2"/>
  <c r="CG214" i="2"/>
  <c r="A241" i="2"/>
  <c r="BK220" i="2"/>
  <c r="AX220" i="2"/>
  <c r="BI229" i="2"/>
  <c r="AV229" i="2"/>
  <c r="BK218" i="2"/>
  <c r="AX218" i="2"/>
  <c r="BK227" i="2"/>
  <c r="AX227" i="2"/>
  <c r="A234" i="2"/>
  <c r="CA204" i="2"/>
  <c r="CA206" i="2" s="1"/>
  <c r="CA205" i="2" l="1"/>
  <c r="A246" i="2"/>
  <c r="BK230" i="2"/>
  <c r="AX230" i="2"/>
  <c r="A257" i="2"/>
  <c r="BK223" i="2"/>
  <c r="AX223" i="2"/>
  <c r="BI228" i="2"/>
  <c r="AV228" i="2"/>
  <c r="CA214" i="2"/>
  <c r="CA219" i="2" s="1"/>
  <c r="CC215" i="2"/>
  <c r="BK224" i="2"/>
  <c r="AX224" i="2"/>
  <c r="BK225" i="2"/>
  <c r="AX225" i="2"/>
  <c r="A259" i="2"/>
  <c r="A244" i="2"/>
  <c r="BK231" i="2"/>
  <c r="AX231" i="2"/>
  <c r="A245" i="2"/>
  <c r="BI239" i="2"/>
  <c r="AV239" i="2"/>
  <c r="AV237" i="2"/>
  <c r="BI237" i="2"/>
  <c r="BI223" i="2"/>
  <c r="AV223" i="2"/>
  <c r="BK228" i="2"/>
  <c r="AX228" i="2"/>
  <c r="CC216" i="2"/>
  <c r="CA215" i="2"/>
  <c r="BI231" i="2"/>
  <c r="AV231" i="2"/>
  <c r="A251" i="2"/>
  <c r="BI226" i="2"/>
  <c r="AV226" i="2"/>
  <c r="BK239" i="2"/>
  <c r="AX239" i="2"/>
  <c r="A250" i="2"/>
  <c r="A248" i="2"/>
  <c r="CA216" i="2"/>
  <c r="BI224" i="2"/>
  <c r="AV224" i="2"/>
  <c r="AM232" i="2"/>
  <c r="AN232" i="2"/>
  <c r="BK226" i="2"/>
  <c r="AX226" i="2"/>
  <c r="BI225" i="2"/>
  <c r="AV225" i="2"/>
  <c r="BI230" i="2"/>
  <c r="AV230" i="2"/>
  <c r="BK237" i="2"/>
  <c r="AX237" i="2"/>
  <c r="A243" i="2"/>
  <c r="AT233" i="2"/>
  <c r="AT235" i="2"/>
  <c r="AT234" i="2"/>
  <c r="BK233" i="2" l="1"/>
  <c r="AX233" i="2"/>
  <c r="BK238" i="2"/>
  <c r="AX238" i="2"/>
  <c r="A260" i="2"/>
  <c r="A255" i="2"/>
  <c r="BK249" i="2"/>
  <c r="CB249" i="2" s="1"/>
  <c r="AX249" i="2"/>
  <c r="CG249" i="2"/>
  <c r="BI236" i="2"/>
  <c r="BZ236" i="2" s="1"/>
  <c r="AV236" i="2"/>
  <c r="CF236" i="2"/>
  <c r="BI233" i="2"/>
  <c r="AV233" i="2"/>
  <c r="A258" i="2"/>
  <c r="BI240" i="2"/>
  <c r="AV240" i="2"/>
  <c r="BI241" i="2"/>
  <c r="AV241" i="2"/>
  <c r="BI234" i="2"/>
  <c r="BZ234" i="2" s="1"/>
  <c r="AV234" i="2"/>
  <c r="AM242" i="2"/>
  <c r="AN242" i="2" s="1"/>
  <c r="CF234" i="2"/>
  <c r="BK247" i="2"/>
  <c r="AX247" i="2"/>
  <c r="BK236" i="2"/>
  <c r="CB236" i="2" s="1"/>
  <c r="AX236" i="2"/>
  <c r="CG236" i="2"/>
  <c r="BK240" i="2"/>
  <c r="AX240" i="2"/>
  <c r="BK241" i="2"/>
  <c r="AX241" i="2"/>
  <c r="BI235" i="2"/>
  <c r="BZ235" i="2" s="1"/>
  <c r="AV235" i="2"/>
  <c r="CF235" i="2"/>
  <c r="BK234" i="2"/>
  <c r="CB234" i="2" s="1"/>
  <c r="CC234" i="2" s="1"/>
  <c r="AX234" i="2"/>
  <c r="CG234" i="2"/>
  <c r="A269" i="2"/>
  <c r="A267" i="2"/>
  <c r="A256" i="2"/>
  <c r="A253" i="2"/>
  <c r="AT243" i="2"/>
  <c r="AT245" i="2"/>
  <c r="AT244" i="2"/>
  <c r="BI238" i="2"/>
  <c r="AV238" i="2"/>
  <c r="A261" i="2"/>
  <c r="BK235" i="2"/>
  <c r="CB235" i="2" s="1"/>
  <c r="AX235" i="2"/>
  <c r="CG235" i="2"/>
  <c r="A254" i="2"/>
  <c r="BI249" i="2"/>
  <c r="BZ249" i="2" s="1"/>
  <c r="AV249" i="2"/>
  <c r="CF249" i="2"/>
  <c r="AV247" i="2"/>
  <c r="BI247" i="2"/>
  <c r="CA234" i="2" l="1"/>
  <c r="CC235" i="2"/>
  <c r="CA235" i="2"/>
  <c r="A264" i="2"/>
  <c r="BI251" i="2"/>
  <c r="AV251" i="2"/>
  <c r="BI243" i="2"/>
  <c r="AV243" i="2"/>
  <c r="BK246" i="2"/>
  <c r="CB246" i="2" s="1"/>
  <c r="AX246" i="2"/>
  <c r="CG246" i="2"/>
  <c r="BK257" i="2"/>
  <c r="AX257" i="2"/>
  <c r="A268" i="2"/>
  <c r="BK245" i="2"/>
  <c r="CB245" i="2" s="1"/>
  <c r="AX245" i="2"/>
  <c r="CG245" i="2"/>
  <c r="A270" i="2"/>
  <c r="CC236" i="2"/>
  <c r="BK251" i="2"/>
  <c r="AX251" i="2"/>
  <c r="A266" i="2"/>
  <c r="A277" i="2"/>
  <c r="A279" i="2"/>
  <c r="A265" i="2"/>
  <c r="BI250" i="2"/>
  <c r="AV250" i="2"/>
  <c r="CA236" i="2"/>
  <c r="BK244" i="2"/>
  <c r="CB244" i="2" s="1"/>
  <c r="AX244" i="2"/>
  <c r="CG244" i="2"/>
  <c r="BI244" i="2"/>
  <c r="BZ244" i="2" s="1"/>
  <c r="CA244" i="2" s="1"/>
  <c r="CA249" i="2" s="1"/>
  <c r="AV244" i="2"/>
  <c r="AM252" i="2"/>
  <c r="AN252" i="2" s="1"/>
  <c r="CF244" i="2"/>
  <c r="A271" i="2"/>
  <c r="A263" i="2"/>
  <c r="AT253" i="2"/>
  <c r="AT255" i="2"/>
  <c r="AT254" i="2"/>
  <c r="AV257" i="2"/>
  <c r="BI257" i="2"/>
  <c r="BI259" i="2"/>
  <c r="BZ259" i="2" s="1"/>
  <c r="AV259" i="2"/>
  <c r="CF259" i="2"/>
  <c r="BI248" i="2"/>
  <c r="AV248" i="2"/>
  <c r="BK250" i="2"/>
  <c r="AX250" i="2"/>
  <c r="BK243" i="2"/>
  <c r="AX243" i="2"/>
  <c r="BI246" i="2"/>
  <c r="BZ246" i="2" s="1"/>
  <c r="AV246" i="2"/>
  <c r="CF246" i="2"/>
  <c r="BK259" i="2"/>
  <c r="CB259" i="2" s="1"/>
  <c r="AX259" i="2"/>
  <c r="CG259" i="2"/>
  <c r="BK248" i="2"/>
  <c r="AX248" i="2"/>
  <c r="BI245" i="2"/>
  <c r="BZ245" i="2" s="1"/>
  <c r="AV245" i="2"/>
  <c r="CF245" i="2"/>
  <c r="CA245" i="2" l="1"/>
  <c r="CA246" i="2"/>
  <c r="BK253" i="2"/>
  <c r="AX253" i="2"/>
  <c r="BI261" i="2"/>
  <c r="AV261" i="2"/>
  <c r="BK269" i="2"/>
  <c r="AX269" i="2"/>
  <c r="A287" i="2"/>
  <c r="BI256" i="2"/>
  <c r="BZ256" i="2" s="1"/>
  <c r="AV256" i="2"/>
  <c r="CF256" i="2"/>
  <c r="BK260" i="2"/>
  <c r="AX260" i="2"/>
  <c r="BI258" i="2"/>
  <c r="AV258" i="2"/>
  <c r="BI254" i="2"/>
  <c r="BZ254" i="2" s="1"/>
  <c r="AV254" i="2"/>
  <c r="AM262" i="2"/>
  <c r="AN262" i="2" s="1"/>
  <c r="CF254" i="2"/>
  <c r="CC244" i="2"/>
  <c r="CC249" i="2" s="1"/>
  <c r="BI253" i="2"/>
  <c r="AV253" i="2"/>
  <c r="BK261" i="2"/>
  <c r="AX261" i="2"/>
  <c r="BI255" i="2"/>
  <c r="BZ255" i="2" s="1"/>
  <c r="AV255" i="2"/>
  <c r="CF255" i="2"/>
  <c r="AV267" i="2"/>
  <c r="BI267" i="2"/>
  <c r="BK256" i="2"/>
  <c r="CB256" i="2" s="1"/>
  <c r="AX256" i="2"/>
  <c r="CG256" i="2"/>
  <c r="BK258" i="2"/>
  <c r="AX258" i="2"/>
  <c r="BK254" i="2"/>
  <c r="CB254" i="2" s="1"/>
  <c r="CC254" i="2" s="1"/>
  <c r="CC259" i="2" s="1"/>
  <c r="AX254" i="2"/>
  <c r="CG254" i="2"/>
  <c r="A281" i="2"/>
  <c r="BK255" i="2"/>
  <c r="CB255" i="2" s="1"/>
  <c r="AX255" i="2"/>
  <c r="CG255" i="2"/>
  <c r="A289" i="2"/>
  <c r="A276" i="2"/>
  <c r="A280" i="2"/>
  <c r="A278" i="2"/>
  <c r="A274" i="2"/>
  <c r="A273" i="2"/>
  <c r="AT263" i="2"/>
  <c r="AT265" i="2"/>
  <c r="AT264" i="2"/>
  <c r="A275" i="2"/>
  <c r="BI269" i="2"/>
  <c r="AV269" i="2"/>
  <c r="BK267" i="2"/>
  <c r="AX267" i="2"/>
  <c r="BI260" i="2"/>
  <c r="AV260" i="2"/>
  <c r="CC246" i="2"/>
  <c r="CC255" i="2" l="1"/>
  <c r="CC245" i="2"/>
  <c r="BK265" i="2"/>
  <c r="CB265" i="2" s="1"/>
  <c r="AX265" i="2"/>
  <c r="CG265" i="2"/>
  <c r="A285" i="2"/>
  <c r="BI263" i="2"/>
  <c r="AV263" i="2"/>
  <c r="A284" i="2"/>
  <c r="BK268" i="2"/>
  <c r="AX268" i="2"/>
  <c r="BI270" i="2"/>
  <c r="AV270" i="2"/>
  <c r="BK279" i="2"/>
  <c r="AX279" i="2"/>
  <c r="A291" i="2"/>
  <c r="AV277" i="2"/>
  <c r="BI277" i="2"/>
  <c r="CA254" i="2"/>
  <c r="CA259" i="2" s="1"/>
  <c r="A288" i="2"/>
  <c r="BK270" i="2"/>
  <c r="AX270" i="2"/>
  <c r="BI266" i="2"/>
  <c r="BZ266" i="2" s="1"/>
  <c r="AV266" i="2"/>
  <c r="CF266" i="2"/>
  <c r="BI271" i="2"/>
  <c r="AV271" i="2"/>
  <c r="BI265" i="2"/>
  <c r="BZ265" i="2" s="1"/>
  <c r="AV265" i="2"/>
  <c r="CF265" i="2"/>
  <c r="A283" i="2"/>
  <c r="AT273" i="2"/>
  <c r="AT275" i="2"/>
  <c r="AT274" i="2"/>
  <c r="BI264" i="2"/>
  <c r="BZ264" i="2" s="1"/>
  <c r="CA264" i="2" s="1"/>
  <c r="AV264" i="2"/>
  <c r="AM272" i="2"/>
  <c r="AN272" i="2" s="1"/>
  <c r="CF264" i="2"/>
  <c r="A290" i="2"/>
  <c r="BK266" i="2"/>
  <c r="CB266" i="2" s="1"/>
  <c r="AX266" i="2"/>
  <c r="CG266" i="2"/>
  <c r="A299" i="2"/>
  <c r="BK271" i="2"/>
  <c r="AX271" i="2"/>
  <c r="BK277" i="2"/>
  <c r="AX277" i="2"/>
  <c r="CA255" i="2"/>
  <c r="BK263" i="2"/>
  <c r="AX263" i="2"/>
  <c r="BK264" i="2"/>
  <c r="CB264" i="2" s="1"/>
  <c r="AX264" i="2"/>
  <c r="CG264" i="2"/>
  <c r="BI268" i="2"/>
  <c r="AV268" i="2"/>
  <c r="A286" i="2"/>
  <c r="BI279" i="2"/>
  <c r="AV279" i="2"/>
  <c r="A297" i="2"/>
  <c r="CC256" i="2"/>
  <c r="CA256" i="2" l="1"/>
  <c r="CC264" i="2"/>
  <c r="BK287" i="2"/>
  <c r="AX287" i="2"/>
  <c r="AV287" i="2"/>
  <c r="BI287" i="2"/>
  <c r="BI276" i="2"/>
  <c r="AV276" i="2"/>
  <c r="A309" i="2"/>
  <c r="BK280" i="2"/>
  <c r="AX280" i="2"/>
  <c r="BK278" i="2"/>
  <c r="AX278" i="2"/>
  <c r="AM282" i="2"/>
  <c r="BI274" i="2"/>
  <c r="AV274" i="2"/>
  <c r="AN282" i="2"/>
  <c r="BI275" i="2"/>
  <c r="AV275" i="2"/>
  <c r="CA266" i="2"/>
  <c r="CC265" i="2"/>
  <c r="A300" i="2"/>
  <c r="A307" i="2"/>
  <c r="BK276" i="2"/>
  <c r="AX276" i="2"/>
  <c r="BK289" i="2"/>
  <c r="CB289" i="2" s="1"/>
  <c r="AX289" i="2"/>
  <c r="CG289" i="2"/>
  <c r="AT284" i="2"/>
  <c r="AT283" i="2"/>
  <c r="A293" i="2"/>
  <c r="AT285" i="2"/>
  <c r="A298" i="2"/>
  <c r="BK281" i="2"/>
  <c r="AX281" i="2"/>
  <c r="BK274" i="2"/>
  <c r="AX274" i="2"/>
  <c r="BK275" i="2"/>
  <c r="AX275" i="2"/>
  <c r="CC266" i="2"/>
  <c r="BI289" i="2"/>
  <c r="BZ289" i="2" s="1"/>
  <c r="AV289" i="2"/>
  <c r="CF289" i="2"/>
  <c r="BK273" i="2"/>
  <c r="AX273" i="2"/>
  <c r="A301" i="2"/>
  <c r="A294" i="2"/>
  <c r="CA265" i="2"/>
  <c r="A296" i="2"/>
  <c r="BI280" i="2"/>
  <c r="AV280" i="2"/>
  <c r="BI273" i="2"/>
  <c r="AV273" i="2"/>
  <c r="BI278" i="2"/>
  <c r="AV278" i="2"/>
  <c r="BI281" i="2"/>
  <c r="AV281" i="2"/>
  <c r="A295" i="2"/>
  <c r="BI297" i="2" l="1"/>
  <c r="AV297" i="2"/>
  <c r="BK299" i="2"/>
  <c r="AX299" i="2"/>
  <c r="BK291" i="2"/>
  <c r="AX291" i="2"/>
  <c r="AV288" i="2"/>
  <c r="BI288" i="2"/>
  <c r="A305" i="2"/>
  <c r="BI291" i="2"/>
  <c r="AV291" i="2"/>
  <c r="A308" i="2"/>
  <c r="A317" i="2"/>
  <c r="BI290" i="2"/>
  <c r="AV290" i="2"/>
  <c r="AX286" i="2"/>
  <c r="BK286" i="2"/>
  <c r="CB286" i="2" s="1"/>
  <c r="CF286" i="2"/>
  <c r="BK285" i="2"/>
  <c r="CB285" i="2" s="1"/>
  <c r="AX285" i="2"/>
  <c r="CG285" i="2"/>
  <c r="BI286" i="2"/>
  <c r="BZ286" i="2" s="1"/>
  <c r="AV286" i="2"/>
  <c r="CG286" i="2"/>
  <c r="BI284" i="2"/>
  <c r="BZ284" i="2" s="1"/>
  <c r="AV284" i="2"/>
  <c r="AM292" i="2"/>
  <c r="AN292" i="2" s="1"/>
  <c r="CF284" i="2"/>
  <c r="BK288" i="2"/>
  <c r="AX288" i="2"/>
  <c r="BK283" i="2"/>
  <c r="AX283" i="2"/>
  <c r="BK297" i="2"/>
  <c r="AX297" i="2"/>
  <c r="A310" i="2"/>
  <c r="BI299" i="2"/>
  <c r="AV299" i="2"/>
  <c r="BK284" i="2"/>
  <c r="CB284" i="2" s="1"/>
  <c r="AX284" i="2"/>
  <c r="CG284" i="2"/>
  <c r="AV285" i="2"/>
  <c r="BI285" i="2"/>
  <c r="BZ285" i="2" s="1"/>
  <c r="CF285" i="2"/>
  <c r="A306" i="2"/>
  <c r="A304" i="2"/>
  <c r="A311" i="2"/>
  <c r="BI283" i="2"/>
  <c r="AV283" i="2"/>
  <c r="AT295" i="2"/>
  <c r="AT294" i="2"/>
  <c r="AT293" i="2"/>
  <c r="A303" i="2"/>
  <c r="BK290" i="2"/>
  <c r="AX290" i="2"/>
  <c r="A319" i="2"/>
  <c r="CC284" i="2" l="1"/>
  <c r="CC289" i="2" s="1"/>
  <c r="BI301" i="2"/>
  <c r="AV301" i="2"/>
  <c r="BK296" i="2"/>
  <c r="CB296" i="2" s="1"/>
  <c r="AX296" i="2"/>
  <c r="CF296" i="2"/>
  <c r="BI300" i="2"/>
  <c r="AV300" i="2"/>
  <c r="AV307" i="2"/>
  <c r="BI307" i="2"/>
  <c r="A315" i="2"/>
  <c r="CA284" i="2"/>
  <c r="CA289" i="2" s="1"/>
  <c r="BK309" i="2"/>
  <c r="AX309" i="2"/>
  <c r="BI309" i="2"/>
  <c r="AV309" i="2"/>
  <c r="A321" i="2"/>
  <c r="BI294" i="2"/>
  <c r="BZ294" i="2" s="1"/>
  <c r="AV294" i="2"/>
  <c r="AM302" i="2"/>
  <c r="AN302" i="2" s="1"/>
  <c r="CG294" i="2"/>
  <c r="A327" i="2"/>
  <c r="BI298" i="2"/>
  <c r="AV298" i="2"/>
  <c r="BK295" i="2"/>
  <c r="CB295" i="2" s="1"/>
  <c r="AX295" i="2"/>
  <c r="CF295" i="2"/>
  <c r="CC285" i="2"/>
  <c r="BI293" i="2"/>
  <c r="AV293" i="2"/>
  <c r="BK301" i="2"/>
  <c r="AX301" i="2"/>
  <c r="A314" i="2"/>
  <c r="BI296" i="2"/>
  <c r="BZ296" i="2" s="1"/>
  <c r="AV296" i="2"/>
  <c r="CG296" i="2"/>
  <c r="A320" i="2"/>
  <c r="AX307" i="2"/>
  <c r="BK307" i="2"/>
  <c r="A318" i="2"/>
  <c r="BI295" i="2"/>
  <c r="BZ295" i="2" s="1"/>
  <c r="AV295" i="2"/>
  <c r="CG295" i="2"/>
  <c r="A329" i="2"/>
  <c r="AT304" i="2"/>
  <c r="AT303" i="2"/>
  <c r="A313" i="2"/>
  <c r="AT305" i="2"/>
  <c r="BK293" i="2"/>
  <c r="AX293" i="2"/>
  <c r="BK294" i="2"/>
  <c r="CB294" i="2" s="1"/>
  <c r="AX294" i="2"/>
  <c r="CF294" i="2"/>
  <c r="A316" i="2"/>
  <c r="BK300" i="2"/>
  <c r="AX300" i="2"/>
  <c r="BK298" i="2"/>
  <c r="AX298" i="2"/>
  <c r="CC286" i="2"/>
  <c r="A328" i="2" l="1"/>
  <c r="BK310" i="2"/>
  <c r="AX310" i="2"/>
  <c r="BI304" i="2"/>
  <c r="BZ304" i="2" s="1"/>
  <c r="AV304" i="2"/>
  <c r="AM312" i="2"/>
  <c r="AN312" i="2" s="1"/>
  <c r="CF304" i="2"/>
  <c r="A337" i="2"/>
  <c r="BK311" i="2"/>
  <c r="AX311" i="2"/>
  <c r="CA285" i="2"/>
  <c r="BI306" i="2"/>
  <c r="BZ306" i="2" s="1"/>
  <c r="AV306" i="2"/>
  <c r="CF306" i="2"/>
  <c r="BI319" i="2"/>
  <c r="AV319" i="2"/>
  <c r="AX308" i="2"/>
  <c r="BK308" i="2"/>
  <c r="A324" i="2"/>
  <c r="BK317" i="2"/>
  <c r="AX317" i="2"/>
  <c r="BI311" i="2"/>
  <c r="AV311" i="2"/>
  <c r="BI305" i="2"/>
  <c r="BZ305" i="2" s="1"/>
  <c r="AV305" i="2"/>
  <c r="CF305" i="2"/>
  <c r="A326" i="2"/>
  <c r="A339" i="2"/>
  <c r="BI310" i="2"/>
  <c r="AV310" i="2"/>
  <c r="BK304" i="2"/>
  <c r="CB304" i="2" s="1"/>
  <c r="AX304" i="2"/>
  <c r="CG304" i="2"/>
  <c r="A325" i="2"/>
  <c r="CC294" i="2"/>
  <c r="CC295" i="2" s="1"/>
  <c r="CA294" i="2"/>
  <c r="CA295" i="2" s="1"/>
  <c r="CA286" i="2"/>
  <c r="BI303" i="2"/>
  <c r="AV303" i="2"/>
  <c r="BK306" i="2"/>
  <c r="CB306" i="2" s="1"/>
  <c r="AX306" i="2"/>
  <c r="CG306" i="2"/>
  <c r="BK303" i="2"/>
  <c r="AX303" i="2"/>
  <c r="AT315" i="2"/>
  <c r="AT314" i="2"/>
  <c r="AT313" i="2"/>
  <c r="A323" i="2"/>
  <c r="BK319" i="2"/>
  <c r="AX319" i="2"/>
  <c r="AV308" i="2"/>
  <c r="BI308" i="2"/>
  <c r="A330" i="2"/>
  <c r="BI317" i="2"/>
  <c r="AV317" i="2"/>
  <c r="A331" i="2"/>
  <c r="BK305" i="2"/>
  <c r="CB305" i="2" s="1"/>
  <c r="AX305" i="2"/>
  <c r="CG305" i="2"/>
  <c r="CA296" i="2" l="1"/>
  <c r="CC296" i="2"/>
  <c r="BI313" i="2"/>
  <c r="AV313" i="2"/>
  <c r="A340" i="2"/>
  <c r="BK316" i="2"/>
  <c r="AX316" i="2"/>
  <c r="BI314" i="2"/>
  <c r="AV314" i="2"/>
  <c r="AM322" i="2"/>
  <c r="AN322" i="2"/>
  <c r="AX327" i="2"/>
  <c r="BK327" i="2"/>
  <c r="BI318" i="2"/>
  <c r="AV318" i="2"/>
  <c r="BI321" i="2"/>
  <c r="AV321" i="2"/>
  <c r="BK320" i="2"/>
  <c r="AX320" i="2"/>
  <c r="A335" i="2"/>
  <c r="A349" i="2"/>
  <c r="A334" i="2"/>
  <c r="A338" i="2"/>
  <c r="BK321" i="2"/>
  <c r="AX321" i="2"/>
  <c r="A341" i="2"/>
  <c r="BI320" i="2"/>
  <c r="AV320" i="2"/>
  <c r="AT324" i="2"/>
  <c r="AT323" i="2"/>
  <c r="A333" i="2"/>
  <c r="AT325" i="2"/>
  <c r="BK313" i="2"/>
  <c r="AX313" i="2"/>
  <c r="BK315" i="2"/>
  <c r="AX315" i="2"/>
  <c r="BK329" i="2"/>
  <c r="CB329" i="2" s="1"/>
  <c r="AX329" i="2"/>
  <c r="CG329" i="2"/>
  <c r="BI316" i="2"/>
  <c r="AV316" i="2"/>
  <c r="BK314" i="2"/>
  <c r="AX314" i="2"/>
  <c r="AV327" i="2"/>
  <c r="BI327" i="2"/>
  <c r="BK318" i="2"/>
  <c r="AX318" i="2"/>
  <c r="CC304" i="2"/>
  <c r="CC305" i="2" s="1"/>
  <c r="CA304" i="2"/>
  <c r="CA305" i="2" s="1"/>
  <c r="BI315" i="2"/>
  <c r="AV315" i="2"/>
  <c r="BI329" i="2"/>
  <c r="BZ329" i="2" s="1"/>
  <c r="AV329" i="2"/>
  <c r="CF329" i="2"/>
  <c r="A336" i="2"/>
  <c r="A347" i="2"/>
  <c r="CC306" i="2" l="1"/>
  <c r="BK326" i="2"/>
  <c r="CB326" i="2" s="1"/>
  <c r="AX326" i="2"/>
  <c r="CF326" i="2"/>
  <c r="BI323" i="2"/>
  <c r="AV323" i="2"/>
  <c r="BK331" i="2"/>
  <c r="AX331" i="2"/>
  <c r="BK324" i="2"/>
  <c r="CB324" i="2" s="1"/>
  <c r="AX324" i="2"/>
  <c r="CG324" i="2"/>
  <c r="BI339" i="2"/>
  <c r="BZ339" i="2" s="1"/>
  <c r="AV339" i="2"/>
  <c r="CF339" i="2"/>
  <c r="BI325" i="2"/>
  <c r="BZ325" i="2" s="1"/>
  <c r="AV325" i="2"/>
  <c r="CF325" i="2"/>
  <c r="BK330" i="2"/>
  <c r="AX330" i="2"/>
  <c r="CA306" i="2"/>
  <c r="A357" i="2"/>
  <c r="BI331" i="2"/>
  <c r="AV331" i="2"/>
  <c r="AV328" i="2"/>
  <c r="BI328" i="2"/>
  <c r="BK339" i="2"/>
  <c r="CB339" i="2" s="1"/>
  <c r="AX339" i="2"/>
  <c r="CG339" i="2"/>
  <c r="A345" i="2"/>
  <c r="BI337" i="2"/>
  <c r="AV337" i="2"/>
  <c r="BI326" i="2"/>
  <c r="BZ326" i="2" s="1"/>
  <c r="AV326" i="2"/>
  <c r="CG326" i="2"/>
  <c r="A348" i="2"/>
  <c r="BI324" i="2"/>
  <c r="BZ324" i="2" s="1"/>
  <c r="CA324" i="2" s="1"/>
  <c r="CA329" i="2" s="1"/>
  <c r="AV324" i="2"/>
  <c r="AM332" i="2"/>
  <c r="AN332" i="2" s="1"/>
  <c r="CF324" i="2"/>
  <c r="BK325" i="2"/>
  <c r="CB325" i="2" s="1"/>
  <c r="AX325" i="2"/>
  <c r="CG325" i="2"/>
  <c r="BI330" i="2"/>
  <c r="AV330" i="2"/>
  <c r="BK337" i="2"/>
  <c r="AX337" i="2"/>
  <c r="A346" i="2"/>
  <c r="BK323" i="2"/>
  <c r="AX323" i="2"/>
  <c r="A343" i="2"/>
  <c r="AT335" i="2"/>
  <c r="AT334" i="2"/>
  <c r="AT333" i="2"/>
  <c r="A351" i="2"/>
  <c r="AX328" i="2"/>
  <c r="BK328" i="2"/>
  <c r="A344" i="2"/>
  <c r="A359" i="2"/>
  <c r="A350" i="2"/>
  <c r="CA326" i="2" l="1"/>
  <c r="BK349" i="2"/>
  <c r="AX349" i="2"/>
  <c r="BI340" i="2"/>
  <c r="AV340" i="2"/>
  <c r="BK334" i="2"/>
  <c r="CB334" i="2" s="1"/>
  <c r="AX334" i="2"/>
  <c r="CG334" i="2"/>
  <c r="BI333" i="2"/>
  <c r="AV333" i="2"/>
  <c r="BK333" i="2"/>
  <c r="AX333" i="2"/>
  <c r="A356" i="2"/>
  <c r="A367" i="2"/>
  <c r="A360" i="2"/>
  <c r="BI349" i="2"/>
  <c r="AV349" i="2"/>
  <c r="A361" i="2"/>
  <c r="AT345" i="2"/>
  <c r="AT344" i="2"/>
  <c r="AT343" i="2"/>
  <c r="A353" i="2"/>
  <c r="BI336" i="2"/>
  <c r="BZ336" i="2" s="1"/>
  <c r="AV336" i="2"/>
  <c r="CG336" i="2"/>
  <c r="A358" i="2"/>
  <c r="A355" i="2"/>
  <c r="BK347" i="2"/>
  <c r="AX347" i="2"/>
  <c r="CA325" i="2"/>
  <c r="BK340" i="2"/>
  <c r="AX340" i="2"/>
  <c r="A369" i="2"/>
  <c r="A354" i="2"/>
  <c r="BK341" i="2"/>
  <c r="AX341" i="2"/>
  <c r="BK336" i="2"/>
  <c r="CB336" i="2" s="1"/>
  <c r="AX336" i="2"/>
  <c r="CF336" i="2"/>
  <c r="BI338" i="2"/>
  <c r="AV338" i="2"/>
  <c r="BK335" i="2"/>
  <c r="CB335" i="2" s="1"/>
  <c r="AX335" i="2"/>
  <c r="CG335" i="2"/>
  <c r="AM342" i="2"/>
  <c r="AN342" i="2" s="1"/>
  <c r="BI334" i="2"/>
  <c r="BZ334" i="2" s="1"/>
  <c r="CA334" i="2" s="1"/>
  <c r="CA339" i="2" s="1"/>
  <c r="AV334" i="2"/>
  <c r="CF334" i="2"/>
  <c r="BI341" i="2"/>
  <c r="AV341" i="2"/>
  <c r="BK338" i="2"/>
  <c r="AX338" i="2"/>
  <c r="BI335" i="2"/>
  <c r="BZ335" i="2" s="1"/>
  <c r="AV335" i="2"/>
  <c r="CF335" i="2"/>
  <c r="BI347" i="2"/>
  <c r="AV347" i="2"/>
  <c r="CC324" i="2"/>
  <c r="CC329" i="2" s="1"/>
  <c r="CC334" i="2" l="1"/>
  <c r="CC339" i="2" s="1"/>
  <c r="BI344" i="2"/>
  <c r="AV344" i="2"/>
  <c r="AM352" i="2"/>
  <c r="AN352" i="2"/>
  <c r="A365" i="2"/>
  <c r="AT354" i="2"/>
  <c r="AT353" i="2"/>
  <c r="A363" i="2"/>
  <c r="AT355" i="2"/>
  <c r="BK343" i="2"/>
  <c r="AX343" i="2"/>
  <c r="A371" i="2"/>
  <c r="BI350" i="2"/>
  <c r="AV350" i="2"/>
  <c r="AX357" i="2"/>
  <c r="BK357" i="2"/>
  <c r="A366" i="2"/>
  <c r="CA335" i="2"/>
  <c r="A364" i="2"/>
  <c r="A379" i="2"/>
  <c r="BK345" i="2"/>
  <c r="AX345" i="2"/>
  <c r="BI348" i="2"/>
  <c r="AV348" i="2"/>
  <c r="BI343" i="2"/>
  <c r="AV343" i="2"/>
  <c r="BK351" i="2"/>
  <c r="AX351" i="2"/>
  <c r="BK346" i="2"/>
  <c r="AX346" i="2"/>
  <c r="CC325" i="2"/>
  <c r="CC326" i="2"/>
  <c r="BK344" i="2"/>
  <c r="AX344" i="2"/>
  <c r="BK359" i="2"/>
  <c r="AX359" i="2"/>
  <c r="BI345" i="2"/>
  <c r="AV345" i="2"/>
  <c r="A368" i="2"/>
  <c r="A370" i="2"/>
  <c r="AV357" i="2"/>
  <c r="BI357" i="2"/>
  <c r="CA336" i="2"/>
  <c r="BI359" i="2"/>
  <c r="AV359" i="2"/>
  <c r="BK348" i="2"/>
  <c r="AX348" i="2"/>
  <c r="BI351" i="2"/>
  <c r="AV351" i="2"/>
  <c r="BK350" i="2"/>
  <c r="AX350" i="2"/>
  <c r="A377" i="2"/>
  <c r="BI346" i="2"/>
  <c r="AV346" i="2"/>
  <c r="CC336" i="2" l="1"/>
  <c r="CC335" i="2"/>
  <c r="BI369" i="2"/>
  <c r="AV369" i="2"/>
  <c r="A380" i="2"/>
  <c r="AV358" i="2"/>
  <c r="BI358" i="2"/>
  <c r="A389" i="2"/>
  <c r="BI354" i="2"/>
  <c r="BZ354" i="2" s="1"/>
  <c r="AV354" i="2"/>
  <c r="AM362" i="2"/>
  <c r="AN362" i="2" s="1"/>
  <c r="CF354" i="2"/>
  <c r="BI356" i="2"/>
  <c r="BZ356" i="2" s="1"/>
  <c r="AV356" i="2"/>
  <c r="CF356" i="2"/>
  <c r="BI355" i="2"/>
  <c r="BZ355" i="2" s="1"/>
  <c r="AV355" i="2"/>
  <c r="CF355" i="2"/>
  <c r="BK367" i="2"/>
  <c r="AX367" i="2"/>
  <c r="BI367" i="2"/>
  <c r="AV367" i="2"/>
  <c r="BK360" i="2"/>
  <c r="AX360" i="2"/>
  <c r="A378" i="2"/>
  <c r="BK369" i="2"/>
  <c r="AX369" i="2"/>
  <c r="A374" i="2"/>
  <c r="A376" i="2"/>
  <c r="A381" i="2"/>
  <c r="A375" i="2"/>
  <c r="A387" i="2"/>
  <c r="AX358" i="2"/>
  <c r="BK358" i="2"/>
  <c r="BK354" i="2"/>
  <c r="CB354" i="2" s="1"/>
  <c r="AX354" i="2"/>
  <c r="CG354" i="2"/>
  <c r="BK356" i="2"/>
  <c r="CB356" i="2" s="1"/>
  <c r="AX356" i="2"/>
  <c r="CG356" i="2"/>
  <c r="BK361" i="2"/>
  <c r="AX361" i="2"/>
  <c r="BK353" i="2"/>
  <c r="AX353" i="2"/>
  <c r="AT365" i="2"/>
  <c r="AT364" i="2"/>
  <c r="AT363" i="2"/>
  <c r="A373" i="2"/>
  <c r="BK355" i="2"/>
  <c r="CB355" i="2" s="1"/>
  <c r="AX355" i="2"/>
  <c r="CG355" i="2"/>
  <c r="BI360" i="2"/>
  <c r="AV360" i="2"/>
  <c r="BI361" i="2"/>
  <c r="AV361" i="2"/>
  <c r="BI353" i="2"/>
  <c r="AV353" i="2"/>
  <c r="BI363" i="2" l="1"/>
  <c r="AV363" i="2"/>
  <c r="AV377" i="2"/>
  <c r="BI377" i="2"/>
  <c r="BK371" i="2"/>
  <c r="AX371" i="2"/>
  <c r="A386" i="2"/>
  <c r="BI364" i="2"/>
  <c r="BZ364" i="2" s="1"/>
  <c r="AV364" i="2"/>
  <c r="AM372" i="2"/>
  <c r="AN372" i="2" s="1"/>
  <c r="CF364" i="2"/>
  <c r="A388" i="2"/>
  <c r="BK379" i="2"/>
  <c r="AX379" i="2"/>
  <c r="BI370" i="2"/>
  <c r="AV370" i="2"/>
  <c r="AT374" i="2"/>
  <c r="AT373" i="2"/>
  <c r="A383" i="2"/>
  <c r="AT375" i="2"/>
  <c r="BK363" i="2"/>
  <c r="AX363" i="2"/>
  <c r="A397" i="2"/>
  <c r="A385" i="2"/>
  <c r="BK366" i="2"/>
  <c r="CB366" i="2" s="1"/>
  <c r="AX366" i="2"/>
  <c r="CG366" i="2"/>
  <c r="A384" i="2"/>
  <c r="BK368" i="2"/>
  <c r="AX368" i="2"/>
  <c r="BI379" i="2"/>
  <c r="AV379" i="2"/>
  <c r="CC354" i="2"/>
  <c r="CC356" i="2" s="1"/>
  <c r="AX377" i="2"/>
  <c r="BK377" i="2"/>
  <c r="BK365" i="2"/>
  <c r="CB365" i="2" s="1"/>
  <c r="AX365" i="2"/>
  <c r="CG365" i="2"/>
  <c r="BI371" i="2"/>
  <c r="AV371" i="2"/>
  <c r="BK364" i="2"/>
  <c r="CB364" i="2" s="1"/>
  <c r="AX364" i="2"/>
  <c r="CG364" i="2"/>
  <c r="A390" i="2"/>
  <c r="CA355" i="2"/>
  <c r="BI365" i="2"/>
  <c r="BZ365" i="2" s="1"/>
  <c r="AV365" i="2"/>
  <c r="CF365" i="2"/>
  <c r="A391" i="2"/>
  <c r="BI366" i="2"/>
  <c r="BZ366" i="2" s="1"/>
  <c r="AV366" i="2"/>
  <c r="CF366" i="2"/>
  <c r="BI368" i="2"/>
  <c r="AV368" i="2"/>
  <c r="A399" i="2"/>
  <c r="BK370" i="2"/>
  <c r="AX370" i="2"/>
  <c r="CA354" i="2"/>
  <c r="CA356" i="2" s="1"/>
  <c r="CC355" i="2" l="1"/>
  <c r="CA364" i="2"/>
  <c r="CA365" i="2" s="1"/>
  <c r="A394" i="2"/>
  <c r="BK389" i="2"/>
  <c r="CB389" i="2" s="1"/>
  <c r="AX389" i="2"/>
  <c r="CG389" i="2"/>
  <c r="BI381" i="2"/>
  <c r="AV381" i="2"/>
  <c r="A400" i="2"/>
  <c r="A395" i="2"/>
  <c r="A407" i="2"/>
  <c r="AX378" i="2"/>
  <c r="BK378" i="2"/>
  <c r="BK376" i="2"/>
  <c r="AX376" i="2"/>
  <c r="CC364" i="2"/>
  <c r="CC365" i="2" s="1"/>
  <c r="A409" i="2"/>
  <c r="BK380" i="2"/>
  <c r="AX380" i="2"/>
  <c r="AN382" i="2"/>
  <c r="BI374" i="2"/>
  <c r="AV374" i="2"/>
  <c r="AM382" i="2"/>
  <c r="BK375" i="2"/>
  <c r="AX375" i="2"/>
  <c r="BI387" i="2"/>
  <c r="AV387" i="2"/>
  <c r="BK373" i="2"/>
  <c r="AX373" i="2"/>
  <c r="AT385" i="2"/>
  <c r="AT384" i="2"/>
  <c r="AT383" i="2"/>
  <c r="A393" i="2"/>
  <c r="A401" i="2"/>
  <c r="BK387" i="2"/>
  <c r="AX387" i="2"/>
  <c r="BI373" i="2"/>
  <c r="AV373" i="2"/>
  <c r="AV378" i="2"/>
  <c r="BI378" i="2"/>
  <c r="BI376" i="2"/>
  <c r="AV376" i="2"/>
  <c r="BI389" i="2"/>
  <c r="BZ389" i="2" s="1"/>
  <c r="AV389" i="2"/>
  <c r="CF389" i="2"/>
  <c r="BK381" i="2"/>
  <c r="AX381" i="2"/>
  <c r="BI380" i="2"/>
  <c r="AV380" i="2"/>
  <c r="BK374" i="2"/>
  <c r="AX374" i="2"/>
  <c r="BI375" i="2"/>
  <c r="AV375" i="2"/>
  <c r="A398" i="2"/>
  <c r="A396" i="2"/>
  <c r="CC366" i="2" l="1"/>
  <c r="CA366" i="2"/>
  <c r="A408" i="2"/>
  <c r="BI383" i="2"/>
  <c r="AV383" i="2"/>
  <c r="BI399" i="2"/>
  <c r="BZ399" i="2" s="1"/>
  <c r="AV399" i="2"/>
  <c r="CF399" i="2"/>
  <c r="AX397" i="2"/>
  <c r="BK397" i="2"/>
  <c r="A405" i="2"/>
  <c r="A410" i="2"/>
  <c r="BI384" i="2"/>
  <c r="BZ384" i="2" s="1"/>
  <c r="CA384" i="2" s="1"/>
  <c r="CA389" i="2" s="1"/>
  <c r="AV384" i="2"/>
  <c r="AM392" i="2"/>
  <c r="AN392" i="2" s="1"/>
  <c r="CF384" i="2"/>
  <c r="BK391" i="2"/>
  <c r="AX391" i="2"/>
  <c r="BK386" i="2"/>
  <c r="CB386" i="2" s="1"/>
  <c r="AX386" i="2"/>
  <c r="CF386" i="2"/>
  <c r="BI388" i="2"/>
  <c r="AV388" i="2"/>
  <c r="BI385" i="2"/>
  <c r="BZ385" i="2" s="1"/>
  <c r="AV385" i="2"/>
  <c r="CF385" i="2"/>
  <c r="BK390" i="2"/>
  <c r="AX390" i="2"/>
  <c r="BK384" i="2"/>
  <c r="CB384" i="2" s="1"/>
  <c r="AX384" i="2"/>
  <c r="CG384" i="2"/>
  <c r="A406" i="2"/>
  <c r="BK388" i="2"/>
  <c r="AX388" i="2"/>
  <c r="A411" i="2"/>
  <c r="A419" i="2"/>
  <c r="BI397" i="2"/>
  <c r="AV397" i="2"/>
  <c r="BI390" i="2"/>
  <c r="AV390" i="2"/>
  <c r="A404" i="2"/>
  <c r="BI386" i="2"/>
  <c r="BZ386" i="2" s="1"/>
  <c r="AV386" i="2"/>
  <c r="CG386" i="2"/>
  <c r="BI391" i="2"/>
  <c r="AV391" i="2"/>
  <c r="A403" i="2"/>
  <c r="AT393" i="2"/>
  <c r="AT394" i="2"/>
  <c r="AT395" i="2"/>
  <c r="BK383" i="2"/>
  <c r="AX383" i="2"/>
  <c r="BK399" i="2"/>
  <c r="CB399" i="2" s="1"/>
  <c r="AX399" i="2"/>
  <c r="CG399" i="2"/>
  <c r="A417" i="2"/>
  <c r="BK385" i="2"/>
  <c r="CB385" i="2" s="1"/>
  <c r="AX385" i="2"/>
  <c r="CG385" i="2"/>
  <c r="CA386" i="2" l="1"/>
  <c r="CA385" i="2"/>
  <c r="AT405" i="2"/>
  <c r="AT404" i="2"/>
  <c r="AT403" i="2"/>
  <c r="A413" i="2"/>
  <c r="BI394" i="2"/>
  <c r="BZ394" i="2" s="1"/>
  <c r="AV394" i="2"/>
  <c r="AM402" i="2"/>
  <c r="AN402" i="2" s="1"/>
  <c r="CF394" i="2"/>
  <c r="BK401" i="2"/>
  <c r="CB401" i="2" s="1"/>
  <c r="AX401" i="2"/>
  <c r="CF401" i="2"/>
  <c r="BK395" i="2"/>
  <c r="CB395" i="2" s="1"/>
  <c r="AX395" i="2"/>
  <c r="CF395" i="2"/>
  <c r="BI398" i="2"/>
  <c r="AV398" i="2"/>
  <c r="A427" i="2"/>
  <c r="A414" i="2"/>
  <c r="BI409" i="2"/>
  <c r="AV409" i="2"/>
  <c r="A416" i="2"/>
  <c r="BI400" i="2"/>
  <c r="BZ400" i="2" s="1"/>
  <c r="AV400" i="2"/>
  <c r="CG400" i="2"/>
  <c r="A418" i="2"/>
  <c r="CC384" i="2"/>
  <c r="CC389" i="2" s="1"/>
  <c r="BK394" i="2"/>
  <c r="CB394" i="2" s="1"/>
  <c r="AX394" i="2"/>
  <c r="CG394" i="2"/>
  <c r="A429" i="2"/>
  <c r="BI401" i="2"/>
  <c r="BZ401" i="2" s="1"/>
  <c r="AV401" i="2"/>
  <c r="CG401" i="2"/>
  <c r="BK396" i="2"/>
  <c r="CB396" i="2" s="1"/>
  <c r="AX396" i="2"/>
  <c r="CG396" i="2"/>
  <c r="A420" i="2"/>
  <c r="BI395" i="2"/>
  <c r="BZ395" i="2" s="1"/>
  <c r="AV395" i="2"/>
  <c r="CG395" i="2"/>
  <c r="AX398" i="2"/>
  <c r="BK398" i="2"/>
  <c r="BK407" i="2"/>
  <c r="AX407" i="2"/>
  <c r="AV407" i="2"/>
  <c r="BI407" i="2"/>
  <c r="BK393" i="2"/>
  <c r="AX393" i="2"/>
  <c r="BI393" i="2"/>
  <c r="AV393" i="2"/>
  <c r="BK409" i="2"/>
  <c r="AX409" i="2"/>
  <c r="A421" i="2"/>
  <c r="BI396" i="2"/>
  <c r="BZ396" i="2" s="1"/>
  <c r="AV396" i="2"/>
  <c r="CF396" i="2"/>
  <c r="BK400" i="2"/>
  <c r="CB400" i="2" s="1"/>
  <c r="AX400" i="2"/>
  <c r="CF400" i="2"/>
  <c r="A415" i="2"/>
  <c r="CC386" i="2" l="1"/>
  <c r="CC385" i="2"/>
  <c r="BK419" i="2"/>
  <c r="AX419" i="2"/>
  <c r="BI411" i="2"/>
  <c r="AV411" i="2"/>
  <c r="BI419" i="2"/>
  <c r="AV419" i="2"/>
  <c r="BK408" i="2"/>
  <c r="AX408" i="2"/>
  <c r="A424" i="2"/>
  <c r="CA394" i="2"/>
  <c r="CA399" i="2" s="1"/>
  <c r="A425" i="2"/>
  <c r="BI405" i="2"/>
  <c r="AV405" i="2"/>
  <c r="A431" i="2"/>
  <c r="BI410" i="2"/>
  <c r="AV410" i="2"/>
  <c r="A439" i="2"/>
  <c r="AV408" i="2"/>
  <c r="BI408" i="2"/>
  <c r="BI406" i="2"/>
  <c r="AV406" i="2"/>
  <c r="BK404" i="2"/>
  <c r="AX404" i="2"/>
  <c r="BI417" i="2"/>
  <c r="AV417" i="2"/>
  <c r="A423" i="2"/>
  <c r="AT415" i="2"/>
  <c r="AT414" i="2"/>
  <c r="AT413" i="2"/>
  <c r="BK403" i="2"/>
  <c r="AX403" i="2"/>
  <c r="CC394" i="2"/>
  <c r="CC399" i="2" s="1"/>
  <c r="BK411" i="2"/>
  <c r="AX411" i="2"/>
  <c r="A430" i="2"/>
  <c r="A426" i="2"/>
  <c r="AM412" i="2"/>
  <c r="AN412" i="2"/>
  <c r="BI404" i="2"/>
  <c r="AV404" i="2"/>
  <c r="A437" i="2"/>
  <c r="BI403" i="2"/>
  <c r="AV403" i="2"/>
  <c r="BK405" i="2"/>
  <c r="AX405" i="2"/>
  <c r="BK410" i="2"/>
  <c r="AX410" i="2"/>
  <c r="A428" i="2"/>
  <c r="BK406" i="2"/>
  <c r="AX406" i="2"/>
  <c r="AX417" i="2"/>
  <c r="BK417" i="2"/>
  <c r="CA396" i="2"/>
  <c r="CA401" i="2"/>
  <c r="CC400" i="2" l="1"/>
  <c r="A438" i="2"/>
  <c r="AX418" i="2"/>
  <c r="BK418" i="2"/>
  <c r="BI416" i="2"/>
  <c r="BZ416" i="2" s="1"/>
  <c r="AV416" i="2"/>
  <c r="CF416" i="2"/>
  <c r="A440" i="2"/>
  <c r="BK413" i="2"/>
  <c r="AX413" i="2"/>
  <c r="AT425" i="2"/>
  <c r="AT424" i="2"/>
  <c r="AT423" i="2"/>
  <c r="A433" i="2"/>
  <c r="BI421" i="2"/>
  <c r="AV421" i="2"/>
  <c r="A435" i="2"/>
  <c r="BI414" i="2"/>
  <c r="BZ414" i="2" s="1"/>
  <c r="AV414" i="2"/>
  <c r="AM422" i="2"/>
  <c r="AN422" i="2" s="1"/>
  <c r="CF414" i="2"/>
  <c r="CC401" i="2"/>
  <c r="CA400" i="2"/>
  <c r="A447" i="2"/>
  <c r="BK420" i="2"/>
  <c r="AX420" i="2"/>
  <c r="BI413" i="2"/>
  <c r="AV413" i="2"/>
  <c r="BI429" i="2"/>
  <c r="BZ429" i="2" s="1"/>
  <c r="AV429" i="2"/>
  <c r="CG429" i="2"/>
  <c r="A441" i="2"/>
  <c r="BK415" i="2"/>
  <c r="CB415" i="2" s="1"/>
  <c r="AX415" i="2"/>
  <c r="CG415" i="2"/>
  <c r="A434" i="2"/>
  <c r="CC395" i="2"/>
  <c r="BI418" i="2"/>
  <c r="AV418" i="2"/>
  <c r="BK427" i="2"/>
  <c r="AX427" i="2"/>
  <c r="A436" i="2"/>
  <c r="A449" i="2"/>
  <c r="BK421" i="2"/>
  <c r="AX421" i="2"/>
  <c r="BK414" i="2"/>
  <c r="CB414" i="2" s="1"/>
  <c r="CC414" i="2" s="1"/>
  <c r="AX414" i="2"/>
  <c r="CG414" i="2"/>
  <c r="CC396" i="2"/>
  <c r="AV427" i="2"/>
  <c r="BI427" i="2"/>
  <c r="BK416" i="2"/>
  <c r="CB416" i="2" s="1"/>
  <c r="AX416" i="2"/>
  <c r="CG416" i="2"/>
  <c r="BI420" i="2"/>
  <c r="AV420" i="2"/>
  <c r="BK429" i="2"/>
  <c r="CB429" i="2" s="1"/>
  <c r="AX429" i="2"/>
  <c r="CF429" i="2"/>
  <c r="BI415" i="2"/>
  <c r="BZ415" i="2" s="1"/>
  <c r="AV415" i="2"/>
  <c r="CF415" i="2"/>
  <c r="CA395" i="2"/>
  <c r="CC416" i="2" l="1"/>
  <c r="BK426" i="2"/>
  <c r="CB426" i="2" s="1"/>
  <c r="AX426" i="2"/>
  <c r="CG426" i="2"/>
  <c r="BI431" i="2"/>
  <c r="BZ431" i="2" s="1"/>
  <c r="AV431" i="2"/>
  <c r="CF431" i="2"/>
  <c r="BI439" i="2"/>
  <c r="BZ439" i="2" s="1"/>
  <c r="AV439" i="2"/>
  <c r="CF439" i="2"/>
  <c r="A451" i="2"/>
  <c r="A445" i="2"/>
  <c r="BI430" i="2"/>
  <c r="BZ430" i="2" s="1"/>
  <c r="AV430" i="2"/>
  <c r="CF430" i="2"/>
  <c r="A448" i="2"/>
  <c r="BI426" i="2"/>
  <c r="BZ426" i="2" s="1"/>
  <c r="AV426" i="2"/>
  <c r="CF426" i="2"/>
  <c r="A444" i="2"/>
  <c r="BK431" i="2"/>
  <c r="CB431" i="2" s="1"/>
  <c r="AX431" i="2"/>
  <c r="CG431" i="2"/>
  <c r="A457" i="2"/>
  <c r="BK425" i="2"/>
  <c r="CB425" i="2" s="1"/>
  <c r="AX425" i="2"/>
  <c r="CF425" i="2"/>
  <c r="A450" i="2"/>
  <c r="BK428" i="2"/>
  <c r="AX428" i="2"/>
  <c r="A459" i="2"/>
  <c r="BK439" i="2"/>
  <c r="CB439" i="2" s="1"/>
  <c r="AX439" i="2"/>
  <c r="CG439" i="2"/>
  <c r="A446" i="2"/>
  <c r="BK424" i="2"/>
  <c r="CB424" i="2" s="1"/>
  <c r="AX424" i="2"/>
  <c r="CG424" i="2"/>
  <c r="BI437" i="2"/>
  <c r="AV437" i="2"/>
  <c r="A443" i="2"/>
  <c r="AT435" i="2"/>
  <c r="AT434" i="2"/>
  <c r="AT433" i="2"/>
  <c r="BK423" i="2"/>
  <c r="AX423" i="2"/>
  <c r="BK430" i="2"/>
  <c r="CB430" i="2" s="1"/>
  <c r="AX430" i="2"/>
  <c r="CG430" i="2"/>
  <c r="AV428" i="2"/>
  <c r="BI428" i="2"/>
  <c r="CC415" i="2"/>
  <c r="CA414" i="2"/>
  <c r="CA416" i="2" s="1"/>
  <c r="AM432" i="2"/>
  <c r="AN432" i="2" s="1"/>
  <c r="BI424" i="2"/>
  <c r="BZ424" i="2" s="1"/>
  <c r="AV424" i="2"/>
  <c r="CF424" i="2"/>
  <c r="AX437" i="2"/>
  <c r="BK437" i="2"/>
  <c r="BI425" i="2"/>
  <c r="BZ425" i="2" s="1"/>
  <c r="AV425" i="2"/>
  <c r="CG425" i="2"/>
  <c r="BI423" i="2"/>
  <c r="AV423" i="2"/>
  <c r="CA415" i="2"/>
  <c r="CC424" i="2" l="1"/>
  <c r="CC429" i="2" s="1"/>
  <c r="BI433" i="2"/>
  <c r="AV433" i="2"/>
  <c r="BI436" i="2"/>
  <c r="BZ436" i="2" s="1"/>
  <c r="AV436" i="2"/>
  <c r="CG436" i="2"/>
  <c r="A469" i="2"/>
  <c r="BK440" i="2"/>
  <c r="AX440" i="2"/>
  <c r="A467" i="2"/>
  <c r="BK434" i="2"/>
  <c r="CB434" i="2" s="1"/>
  <c r="AX434" i="2"/>
  <c r="CG434" i="2"/>
  <c r="AX438" i="2"/>
  <c r="BK438" i="2"/>
  <c r="A455" i="2"/>
  <c r="CC430" i="2"/>
  <c r="CC426" i="2"/>
  <c r="BI435" i="2"/>
  <c r="BZ435" i="2" s="1"/>
  <c r="AV435" i="2"/>
  <c r="CF435" i="2"/>
  <c r="BI441" i="2"/>
  <c r="AV441" i="2"/>
  <c r="CC431" i="2"/>
  <c r="BK433" i="2"/>
  <c r="AX433" i="2"/>
  <c r="A453" i="2"/>
  <c r="A456" i="2"/>
  <c r="A460" i="2"/>
  <c r="A454" i="2"/>
  <c r="A458" i="2"/>
  <c r="BK435" i="2"/>
  <c r="CB435" i="2" s="1"/>
  <c r="AX435" i="2"/>
  <c r="CG435" i="2"/>
  <c r="A461" i="2"/>
  <c r="CA424" i="2"/>
  <c r="CA429" i="2" s="1"/>
  <c r="BK436" i="2"/>
  <c r="CB436" i="2" s="1"/>
  <c r="AX436" i="2"/>
  <c r="CF436" i="2"/>
  <c r="BI440" i="2"/>
  <c r="AV440" i="2"/>
  <c r="BI434" i="2"/>
  <c r="BZ434" i="2" s="1"/>
  <c r="CA434" i="2" s="1"/>
  <c r="CA439" i="2" s="1"/>
  <c r="AV434" i="2"/>
  <c r="AM442" i="2"/>
  <c r="AN442" i="2" s="1"/>
  <c r="CF434" i="2"/>
  <c r="BI438" i="2"/>
  <c r="AV438" i="2"/>
  <c r="BK441" i="2"/>
  <c r="AX441" i="2"/>
  <c r="CC425" i="2"/>
  <c r="CA431" i="2"/>
  <c r="CA430" i="2" l="1"/>
  <c r="CA426" i="2"/>
  <c r="CA425" i="2"/>
  <c r="A471" i="2"/>
  <c r="A464" i="2"/>
  <c r="CA435" i="2"/>
  <c r="A466" i="2"/>
  <c r="A463" i="2"/>
  <c r="A479" i="2"/>
  <c r="CC434" i="2"/>
  <c r="CC439" i="2" s="1"/>
  <c r="A468" i="2"/>
  <c r="A470" i="2"/>
  <c r="A465" i="2"/>
  <c r="CC436" i="2"/>
  <c r="CA436" i="2"/>
  <c r="AM452" i="2"/>
  <c r="AN452" i="2" s="1"/>
  <c r="A477" i="2"/>
  <c r="CC435" i="2" l="1"/>
  <c r="A489" i="2"/>
  <c r="A474" i="2"/>
  <c r="A481" i="2"/>
  <c r="A476" i="2"/>
  <c r="A487" i="2"/>
  <c r="A475" i="2"/>
  <c r="A480" i="2"/>
  <c r="A478" i="2"/>
  <c r="A473" i="2"/>
  <c r="AM462" i="2"/>
  <c r="AN462" i="2" s="1"/>
  <c r="A488" i="2" l="1"/>
  <c r="A485" i="2"/>
  <c r="A491" i="2"/>
  <c r="AM472" i="2"/>
  <c r="AN472" i="2" s="1"/>
  <c r="A499" i="2"/>
  <c r="A484" i="2"/>
  <c r="A483" i="2"/>
  <c r="A497" i="2"/>
  <c r="A486" i="2"/>
  <c r="A490" i="2"/>
  <c r="A500" i="2" l="1"/>
  <c r="A507" i="2"/>
  <c r="A494" i="2"/>
  <c r="A495" i="2"/>
  <c r="A493" i="2"/>
  <c r="A509" i="2"/>
  <c r="A501" i="2"/>
  <c r="A496" i="2"/>
  <c r="AN482" i="2"/>
  <c r="AM482" i="2"/>
  <c r="A498" i="2"/>
  <c r="A508" i="2" l="1"/>
  <c r="A505" i="2"/>
  <c r="AM492" i="2"/>
  <c r="AN492" i="2" s="1"/>
  <c r="A510" i="2"/>
  <c r="A506" i="2"/>
  <c r="A511" i="2"/>
  <c r="A504" i="2"/>
  <c r="A519" i="2"/>
  <c r="A503" i="2"/>
  <c r="A517" i="2"/>
  <c r="A521" i="2" l="1"/>
  <c r="A516" i="2"/>
  <c r="A527" i="2"/>
  <c r="A513" i="2"/>
  <c r="A514" i="2"/>
  <c r="A520" i="2"/>
  <c r="A515" i="2"/>
  <c r="A518" i="2"/>
  <c r="A529" i="2"/>
  <c r="AM502" i="2"/>
  <c r="AN502" i="2" s="1"/>
  <c r="A539" i="2" l="1"/>
  <c r="A525" i="2"/>
  <c r="AM512" i="2"/>
  <c r="AN512" i="2"/>
  <c r="A530" i="2"/>
  <c r="A524" i="2"/>
  <c r="A531" i="2"/>
  <c r="A523" i="2"/>
  <c r="A526" i="2"/>
  <c r="A528" i="2"/>
  <c r="A537" i="2"/>
  <c r="A547" i="2" l="1"/>
  <c r="A536" i="2"/>
  <c r="AM522" i="2"/>
  <c r="AN522" i="2"/>
  <c r="A549" i="2"/>
  <c r="A540" i="2"/>
  <c r="A538" i="2"/>
  <c r="A533" i="2"/>
  <c r="A541" i="2"/>
  <c r="A534" i="2"/>
  <c r="A535" i="2"/>
  <c r="A545" i="2" l="1"/>
  <c r="AM532" i="2"/>
  <c r="AN532" i="2" s="1"/>
  <c r="A551" i="2"/>
  <c r="A548" i="2"/>
  <c r="A543" i="2"/>
  <c r="A559" i="2"/>
  <c r="A557" i="2"/>
  <c r="A544" i="2"/>
  <c r="A550" i="2"/>
  <c r="A546" i="2"/>
  <c r="A553" i="2" l="1"/>
  <c r="A554" i="2"/>
  <c r="A556" i="2"/>
  <c r="A560" i="2"/>
  <c r="AM542" i="2"/>
  <c r="AN542" i="2" s="1"/>
  <c r="A558" i="2"/>
  <c r="A561" i="2"/>
  <c r="A555" i="2"/>
  <c r="AN552" i="2" l="1"/>
  <c r="AM552" i="2"/>
  <c r="AM562" i="2" l="1"/>
  <c r="AN562" i="2"/>
</calcChain>
</file>

<file path=xl/sharedStrings.xml><?xml version="1.0" encoding="utf-8"?>
<sst xmlns="http://schemas.openxmlformats.org/spreadsheetml/2006/main" count="6742" uniqueCount="232">
  <si>
    <t>BALTECO EESTI 2019/2020 VÕISTKONDLIKUD MEISTRIVÕISTLUSED</t>
  </si>
  <si>
    <t>L A U A T E N N I S E S</t>
  </si>
  <si>
    <t>1. mängupäev: 12. oktoobril 2019. a Viljandis / 2. mängupäev: 17. novembril 2019. a Viljandis</t>
  </si>
  <si>
    <t>3. mängupäev: 25. jaanuaril 2020. a Tallinnas / 4. mängupäev: 4. juuli 2020. a Viljandis</t>
  </si>
  <si>
    <t>Jrk.</t>
  </si>
  <si>
    <t>Võistkond</t>
  </si>
  <si>
    <t xml:space="preserve">Punkte </t>
  </si>
  <si>
    <t>Koht</t>
  </si>
  <si>
    <t>Naiskonnad</t>
  </si>
  <si>
    <t>3.</t>
  </si>
  <si>
    <t>1.</t>
  </si>
  <si>
    <t>2.</t>
  </si>
  <si>
    <t>4.</t>
  </si>
  <si>
    <t>7.</t>
  </si>
  <si>
    <t>w-o</t>
  </si>
  <si>
    <t>6.</t>
  </si>
  <si>
    <t>5.</t>
  </si>
  <si>
    <t>Peakohtunik:</t>
  </si>
  <si>
    <t>-</t>
  </si>
  <si>
    <t/>
  </si>
  <si>
    <t>12</t>
  </si>
  <si>
    <t>13</t>
  </si>
  <si>
    <t>14</t>
  </si>
  <si>
    <t>15</t>
  </si>
  <si>
    <t>16</t>
  </si>
  <si>
    <t>17</t>
  </si>
  <si>
    <t>18</t>
  </si>
  <si>
    <t>Maardu LTK</t>
  </si>
  <si>
    <t>1 - 4</t>
  </si>
  <si>
    <t>3 - 4</t>
  </si>
  <si>
    <t>4 - 0</t>
  </si>
  <si>
    <t>2 - 4</t>
  </si>
  <si>
    <t>4 - 1</t>
  </si>
  <si>
    <t>23</t>
  </si>
  <si>
    <t>24</t>
  </si>
  <si>
    <t>25</t>
  </si>
  <si>
    <t>26</t>
  </si>
  <si>
    <t>27</t>
  </si>
  <si>
    <t>28</t>
  </si>
  <si>
    <t>Aseri Spordiklubi</t>
  </si>
  <si>
    <t>4 - 3</t>
  </si>
  <si>
    <t>34</t>
  </si>
  <si>
    <t>35</t>
  </si>
  <si>
    <t>36</t>
  </si>
  <si>
    <t>37</t>
  </si>
  <si>
    <t>38</t>
  </si>
  <si>
    <t>LTK Narova</t>
  </si>
  <si>
    <t>4 - 2</t>
  </si>
  <si>
    <t>45</t>
  </si>
  <si>
    <t>46</t>
  </si>
  <si>
    <t>47</t>
  </si>
  <si>
    <t>48</t>
  </si>
  <si>
    <t>LTK Kalev</t>
  </si>
  <si>
    <t>0 - 4</t>
  </si>
  <si>
    <t>56</t>
  </si>
  <si>
    <t>57</t>
  </si>
  <si>
    <t>58</t>
  </si>
  <si>
    <t>Pärnu-Jaagupi LTK</t>
  </si>
  <si>
    <t>67</t>
  </si>
  <si>
    <t>68</t>
  </si>
  <si>
    <t>Lauatennisekeskus</t>
  </si>
  <si>
    <t>78</t>
  </si>
  <si>
    <t>TalTech SK / Rakvere SK</t>
  </si>
  <si>
    <t>I voor kell 10:00</t>
  </si>
  <si>
    <t>Laud: 9</t>
  </si>
  <si>
    <t>Laud: 10</t>
  </si>
  <si>
    <t>Laud: 11</t>
  </si>
  <si>
    <t>Laud: 12</t>
  </si>
  <si>
    <t>V voor kell 11:00</t>
  </si>
  <si>
    <t>Laud: 1</t>
  </si>
  <si>
    <t>Laud: 2</t>
  </si>
  <si>
    <t>Laud: 3</t>
  </si>
  <si>
    <t xml:space="preserve">Laud: </t>
  </si>
  <si>
    <t>VI voor kell 13:30</t>
  </si>
  <si>
    <t>VII voor kell 16:00</t>
  </si>
  <si>
    <t>A J A K A V A - IV PÄEV</t>
  </si>
  <si>
    <t>Viljandi, 4.juuli.2020</t>
  </si>
  <si>
    <t>A</t>
  </si>
  <si>
    <t>Y</t>
  </si>
  <si>
    <t>11.1</t>
  </si>
  <si>
    <t>11.8</t>
  </si>
  <si>
    <t>11.3</t>
  </si>
  <si>
    <t>0.0</t>
  </si>
  <si>
    <t xml:space="preserve"> -</t>
  </si>
  <si>
    <t>B</t>
  </si>
  <si>
    <t>X</t>
  </si>
  <si>
    <t>11.6</t>
  </si>
  <si>
    <t>C</t>
  </si>
  <si>
    <t>Z</t>
  </si>
  <si>
    <t>6.11</t>
  </si>
  <si>
    <t>7.11</t>
  </si>
  <si>
    <t>8.11</t>
  </si>
  <si>
    <t>11.7</t>
  </si>
  <si>
    <t>11.4</t>
  </si>
  <si>
    <t>11.9</t>
  </si>
  <si>
    <t>12.10</t>
  </si>
  <si>
    <t>11.5</t>
  </si>
  <si>
    <t>4.11</t>
  </si>
  <si>
    <t>14.11</t>
  </si>
  <si>
    <t>5.11</t>
  </si>
  <si>
    <t>9.11</t>
  </si>
  <si>
    <t>11.2</t>
  </si>
  <si>
    <t>13.15</t>
  </si>
  <si>
    <t>3.11</t>
  </si>
  <si>
    <t>2.11</t>
  </si>
  <si>
    <t>18.20</t>
  </si>
  <si>
    <t>10.12</t>
  </si>
  <si>
    <t>12.14</t>
  </si>
  <si>
    <t>11.0</t>
  </si>
  <si>
    <t>Reelica HANSON</t>
  </si>
  <si>
    <t>Anita LISSOVENKO</t>
  </si>
  <si>
    <t>Tatjana TŠISTJAKOVA</t>
  </si>
  <si>
    <t>Valeria SARÕTSEVA</t>
  </si>
  <si>
    <t>Glafira NAGEL</t>
  </si>
  <si>
    <t>Alina JAGNENKOVA</t>
  </si>
  <si>
    <t>Sofija PETROVA</t>
  </si>
  <si>
    <t>Merje AAS</t>
  </si>
  <si>
    <t>Vitalia REINOL</t>
  </si>
  <si>
    <t>Pille VEESAAR</t>
  </si>
  <si>
    <t>Anastassia MELNIKOVA</t>
  </si>
  <si>
    <t>Kätlin LATT</t>
  </si>
  <si>
    <t>Sirli JAANIMÄGI</t>
  </si>
  <si>
    <t>Aire KURGPÕLD</t>
  </si>
  <si>
    <t>Sirli ROOSVE</t>
  </si>
  <si>
    <t>Kristi ERNITS (laen)</t>
  </si>
  <si>
    <t>Annigrete SUIMETS</t>
  </si>
  <si>
    <t>Neverly LUKAS</t>
  </si>
  <si>
    <t>Arina LITVINOVA</t>
  </si>
  <si>
    <t>Valeria PETROVA</t>
  </si>
  <si>
    <t>Ina JOSEPSONE (välis)</t>
  </si>
  <si>
    <t>Player 1</t>
  </si>
  <si>
    <t>Player 2</t>
  </si>
  <si>
    <t xml:space="preserve"> </t>
  </si>
  <si>
    <t>1.game</t>
  </si>
  <si>
    <t>2.game</t>
  </si>
  <si>
    <t>3.game</t>
  </si>
  <si>
    <t>4.game</t>
  </si>
  <si>
    <t>5.game</t>
  </si>
  <si>
    <t>Games</t>
  </si>
  <si>
    <t>Score</t>
  </si>
  <si>
    <t>+</t>
  </si>
  <si>
    <t>13.11</t>
  </si>
  <si>
    <t>17.15</t>
  </si>
  <si>
    <t>Paar</t>
  </si>
  <si>
    <t>11.13</t>
  </si>
  <si>
    <t>1.11</t>
  </si>
  <si>
    <t>15.13</t>
  </si>
  <si>
    <t>14.16</t>
  </si>
  <si>
    <t>16.14</t>
  </si>
  <si>
    <t>16.18</t>
  </si>
  <si>
    <t>14.12</t>
  </si>
  <si>
    <t>Ketrin SALUMAA</t>
  </si>
  <si>
    <t>Karina GRIGORJAN</t>
  </si>
  <si>
    <t>Liisi KOIT</t>
  </si>
  <si>
    <t>Karolin FIGOL</t>
  </si>
  <si>
    <t>Karmen KOZMA</t>
  </si>
  <si>
    <t>Sabina MUSAJEVA (välis)</t>
  </si>
  <si>
    <t>Anita KOSTAP (laen)</t>
  </si>
  <si>
    <t>Raili NURGA (laen)</t>
  </si>
  <si>
    <t>Kai THORNBECH</t>
  </si>
  <si>
    <t>Kristina VASSILJEVA</t>
  </si>
  <si>
    <t>Liidia ANDREEVA</t>
  </si>
  <si>
    <t>Maria VINOGRADOVA (välis)</t>
  </si>
  <si>
    <t>Daria SEMENOVA (välis)</t>
  </si>
  <si>
    <t>Sofia Viktoria GEROISKAJA (laen)</t>
  </si>
  <si>
    <t>Piret KUMMEL (laen)</t>
  </si>
  <si>
    <t>Julia ŠELIHH</t>
  </si>
  <si>
    <t>NAISKONNAD  PLAY-OFF</t>
  </si>
  <si>
    <t>Viljandis, 05.07.2010.</t>
  </si>
  <si>
    <t>A J A K A V A</t>
  </si>
  <si>
    <t>Jüri Talp</t>
  </si>
  <si>
    <t>ELTL referee, Viljandi</t>
  </si>
  <si>
    <t>KÕRGLIIGA mehed</t>
  </si>
  <si>
    <t>8.</t>
  </si>
  <si>
    <t>Laud: 4</t>
  </si>
  <si>
    <t>Maardu LTK I</t>
  </si>
  <si>
    <t>Viljandi LTK Sakala I</t>
  </si>
  <si>
    <t>Laud: 5</t>
  </si>
  <si>
    <t>Mustvee LTK</t>
  </si>
  <si>
    <t>LTK Kalev I</t>
  </si>
  <si>
    <t>Laud: 6</t>
  </si>
  <si>
    <t>TalTech Spordiklubi</t>
  </si>
  <si>
    <t>Tartu SS Kalev I</t>
  </si>
  <si>
    <t>Laud: 7</t>
  </si>
  <si>
    <t>Rakvere SK Pinx/Everster OÜ</t>
  </si>
  <si>
    <t>Raini TSÄKO</t>
  </si>
  <si>
    <t>Sergei DANILOV</t>
  </si>
  <si>
    <t>Artjom HIISKU</t>
  </si>
  <si>
    <t>Kristjan KANT</t>
  </si>
  <si>
    <t>Lauri LAANE</t>
  </si>
  <si>
    <t>Aleksei NIKONOROV</t>
  </si>
  <si>
    <t>Valdas MARTINKUS (välis)</t>
  </si>
  <si>
    <t>Mihkel PAE</t>
  </si>
  <si>
    <t>Mart LUUK (laen)</t>
  </si>
  <si>
    <t>Krister Erik ETULAID</t>
  </si>
  <si>
    <t>Arseni FARFOROVSKI</t>
  </si>
  <si>
    <t>Allan KOTTISE</t>
  </si>
  <si>
    <t>Märt KURVET</t>
  </si>
  <si>
    <t>Dmitri RAKEL</t>
  </si>
  <si>
    <t>Oskar PUKK</t>
  </si>
  <si>
    <t>Maksim VUHKA</t>
  </si>
  <si>
    <t>Jorma LAHTINEN (välis)</t>
  </si>
  <si>
    <t>Erik LINDMÄE</t>
  </si>
  <si>
    <t>19.17</t>
  </si>
  <si>
    <t>Valentin TSÕGANOV</t>
  </si>
  <si>
    <t>Mart PAE</t>
  </si>
  <si>
    <t>Artjom ANTIPIN</t>
  </si>
  <si>
    <t>Konstantin SOKOLOV</t>
  </si>
  <si>
    <t>MEESKONNAD  PLAY-OFF</t>
  </si>
  <si>
    <t>Viljandis, 05. juulil 2020.a.</t>
  </si>
  <si>
    <t>1</t>
  </si>
  <si>
    <t>2</t>
  </si>
  <si>
    <t>6 - 1</t>
  </si>
  <si>
    <t>LTK Kalev / VIKINGGRANES</t>
  </si>
  <si>
    <t>Viljandi LTK Sakala</t>
  </si>
  <si>
    <t>6 - 3</t>
  </si>
  <si>
    <t>5 - 5</t>
  </si>
  <si>
    <t>EESTI 2019/2020 VÕISTKONDLIKUD MEISTRIVÕISTLUSED</t>
  </si>
  <si>
    <t>:</t>
  </si>
  <si>
    <t>Aleksandr LUŠIN</t>
  </si>
  <si>
    <t>HIISKU</t>
  </si>
  <si>
    <t>VUHKA</t>
  </si>
  <si>
    <t>LUŠIN</t>
  </si>
  <si>
    <t>NIKONOROV</t>
  </si>
  <si>
    <t>LAHTINEN (välis)</t>
  </si>
  <si>
    <t>LAANE</t>
  </si>
  <si>
    <t>KOTTISE</t>
  </si>
  <si>
    <t>LINDMÄE</t>
  </si>
  <si>
    <t>KANT</t>
  </si>
  <si>
    <t>6 - 2</t>
  </si>
  <si>
    <t>15.17</t>
  </si>
  <si>
    <t>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</si>
</sst>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color theme="1"/>
      <name val="Calibri"/>
      <family val="2"/>
      <charset val="186"/>
      <scheme val="minor"/>
    </font>
    <font>
      <sz val="10"/>
      <name val="MS Sans Serif"/>
      <family val="2"/>
      <charset val="186"/>
    </font>
    <font>
      <b/>
      <sz val="14"/>
      <name val="Verdana"/>
      <family val="2"/>
    </font>
    <font>
      <sz val="10"/>
      <name val="Arial"/>
      <family val="2"/>
    </font>
    <font>
      <sz val="11"/>
      <name val="Verdana"/>
      <family val="2"/>
    </font>
    <font>
      <sz val="12"/>
      <name val="Verdana"/>
      <family val="2"/>
    </font>
    <font>
      <sz val="11"/>
      <name val="Arial"/>
      <family val="2"/>
    </font>
    <font>
      <b/>
      <sz val="12"/>
      <name val="Verdana"/>
      <family val="2"/>
    </font>
    <font>
      <b/>
      <sz val="10"/>
      <name val="MS Sans Serif"/>
      <family val="2"/>
    </font>
    <font>
      <sz val="12"/>
      <name val="Arial"/>
      <family val="2"/>
    </font>
    <font>
      <sz val="10"/>
      <name val="Verdana"/>
      <family val="2"/>
    </font>
    <font>
      <b/>
      <sz val="11"/>
      <name val="Arial"/>
      <family val="2"/>
    </font>
    <font>
      <b/>
      <sz val="16"/>
      <name val="Arial"/>
      <family val="2"/>
    </font>
    <font>
      <sz val="12"/>
      <name val="MS Sans Serif"/>
      <family val="2"/>
      <charset val="186"/>
    </font>
    <font>
      <b/>
      <sz val="10"/>
      <name val="Verdana"/>
      <family val="2"/>
    </font>
    <font>
      <b/>
      <sz val="10"/>
      <name val="Arial"/>
      <family val="2"/>
      <charset val="186"/>
    </font>
    <font>
      <b/>
      <sz val="10"/>
      <name val="Arial"/>
      <family val="2"/>
    </font>
    <font>
      <b/>
      <sz val="16"/>
      <name val="MS Sans Serif"/>
      <family val="2"/>
      <charset val="186"/>
    </font>
    <font>
      <sz val="10"/>
      <name val="Verdana"/>
      <family val="2"/>
      <charset val="186"/>
    </font>
    <font>
      <sz val="14"/>
      <name val="Verdana"/>
      <family val="2"/>
    </font>
    <font>
      <sz val="14"/>
      <name val="MS Sans Serif"/>
      <family val="2"/>
      <charset val="186"/>
    </font>
    <font>
      <b/>
      <sz val="10"/>
      <name val="Verdana"/>
      <family val="2"/>
      <charset val="186"/>
    </font>
    <font>
      <sz val="11"/>
      <name val="Verdana"/>
      <family val="2"/>
      <charset val="186"/>
    </font>
    <font>
      <sz val="14"/>
      <name val="Verdana"/>
      <family val="2"/>
      <charset val="186"/>
    </font>
    <font>
      <sz val="10"/>
      <color indexed="9"/>
      <name val="Verdana"/>
      <family val="2"/>
      <charset val="186"/>
    </font>
    <font>
      <sz val="10"/>
      <color theme="0"/>
      <name val="Verdana"/>
      <family val="2"/>
      <charset val="186"/>
    </font>
    <font>
      <sz val="10"/>
      <color theme="0"/>
      <name val="MS Sans Serif"/>
      <family val="2"/>
      <charset val="186"/>
    </font>
    <font>
      <sz val="10"/>
      <color indexed="9"/>
      <name val="MS Sans Serif"/>
      <family val="2"/>
      <charset val="186"/>
    </font>
    <font>
      <b/>
      <sz val="10"/>
      <name val="MS Sans Serif"/>
      <family val="2"/>
      <charset val="186"/>
    </font>
    <font>
      <sz val="10"/>
      <color indexed="9"/>
      <name val="Arial"/>
      <family val="2"/>
    </font>
    <font>
      <sz val="8"/>
      <name val="Arial"/>
      <family val="2"/>
      <charset val="186"/>
    </font>
    <font>
      <b/>
      <i/>
      <sz val="10"/>
      <name val="Arial"/>
      <family val="2"/>
    </font>
    <font>
      <b/>
      <i/>
      <sz val="8"/>
      <name val="Arial"/>
      <family val="2"/>
      <charset val="186"/>
    </font>
    <font>
      <i/>
      <sz val="8"/>
      <name val="Arial"/>
      <family val="2"/>
    </font>
    <font>
      <b/>
      <sz val="8"/>
      <name val="Arial"/>
      <family val="2"/>
    </font>
    <font>
      <sz val="9"/>
      <name val="Arial"/>
      <family val="2"/>
      <charset val="186"/>
    </font>
    <font>
      <b/>
      <sz val="9"/>
      <name val="Arial"/>
      <family val="2"/>
    </font>
    <font>
      <b/>
      <sz val="9"/>
      <name val="Arial"/>
      <family val="2"/>
      <charset val="186"/>
    </font>
    <font>
      <sz val="6"/>
      <name val="Arial"/>
      <family val="2"/>
      <charset val="186"/>
    </font>
    <font>
      <b/>
      <sz val="12"/>
      <name val="Arial"/>
      <family val="2"/>
      <charset val="186"/>
    </font>
    <font>
      <sz val="10"/>
      <color theme="0"/>
      <name val="Arial"/>
      <family val="2"/>
    </font>
    <font>
      <i/>
      <sz val="10"/>
      <name val="Arial"/>
      <family val="2"/>
    </font>
    <font>
      <b/>
      <sz val="10"/>
      <color rgb="FFFF0000"/>
      <name val="Arial"/>
      <family val="2"/>
    </font>
    <font>
      <b/>
      <sz val="11"/>
      <color rgb="FFFF0000"/>
      <name val="Calibri"/>
      <family val="2"/>
      <charset val="186"/>
      <scheme val="minor"/>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FF0000"/>
        <bgColor indexed="64"/>
      </patternFill>
    </fill>
    <fill>
      <patternFill patternType="solid">
        <fgColor theme="0" tint="-0.249977111117893"/>
        <bgColor indexed="64"/>
      </patternFill>
    </fill>
    <fill>
      <patternFill patternType="solid">
        <fgColor indexed="47"/>
        <bgColor indexed="64"/>
      </patternFill>
    </fill>
    <fill>
      <patternFill patternType="solid">
        <fgColor indexed="13"/>
        <bgColor indexed="64"/>
      </patternFill>
    </fill>
  </fills>
  <borders count="25">
    <border>
      <left/>
      <right/>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bottom/>
      <diagonal/>
    </border>
    <border>
      <left style="hair">
        <color indexed="64"/>
      </left>
      <right style="hair">
        <color indexed="64"/>
      </right>
      <top style="hair">
        <color indexed="64"/>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10"/>
      </bottom>
      <diagonal/>
    </border>
    <border>
      <left/>
      <right/>
      <top style="thin">
        <color indexed="64"/>
      </top>
      <bottom style="medium">
        <color indexed="10"/>
      </bottom>
      <diagonal/>
    </border>
    <border>
      <left/>
      <right style="thin">
        <color indexed="64"/>
      </right>
      <top style="thin">
        <color indexed="64"/>
      </top>
      <bottom style="medium">
        <color indexed="10"/>
      </bottom>
      <diagonal/>
    </border>
    <border>
      <left/>
      <right/>
      <top/>
      <bottom style="medium">
        <color indexed="10"/>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cellStyleXfs>
  <cellXfs count="324">
    <xf numFmtId="0" fontId="0" fillId="0" borderId="0" xfId="0"/>
    <xf numFmtId="0" fontId="2" fillId="0" borderId="0" xfId="1" applyFont="1" applyAlignment="1">
      <alignment vertical="center"/>
    </xf>
    <xf numFmtId="0" fontId="2" fillId="0" borderId="0" xfId="1" applyFont="1" applyAlignment="1">
      <alignment horizontal="center" vertical="center"/>
    </xf>
    <xf numFmtId="0" fontId="1" fillId="0" borderId="0" xfId="1"/>
    <xf numFmtId="15" fontId="3" fillId="0" borderId="0" xfId="1" applyNumberFormat="1" applyFont="1" applyAlignment="1"/>
    <xf numFmtId="15" fontId="3" fillId="0" borderId="0" xfId="1" applyNumberFormat="1" applyFont="1" applyAlignment="1">
      <alignment horizontal="right"/>
    </xf>
    <xf numFmtId="0" fontId="3" fillId="0" borderId="0" xfId="1" applyFont="1"/>
    <xf numFmtId="49" fontId="3" fillId="0" borderId="0" xfId="1" applyNumberFormat="1" applyFont="1"/>
    <xf numFmtId="0" fontId="4" fillId="0" borderId="1" xfId="1" applyFont="1" applyBorder="1" applyAlignment="1">
      <alignment horizontal="center"/>
    </xf>
    <xf numFmtId="49" fontId="5" fillId="0" borderId="1" xfId="1" applyNumberFormat="1" applyFont="1" applyBorder="1" applyAlignment="1">
      <alignment horizontal="center"/>
    </xf>
    <xf numFmtId="49" fontId="4" fillId="0" borderId="1" xfId="1" applyNumberFormat="1" applyFont="1" applyBorder="1" applyAlignment="1">
      <alignment horizontal="center"/>
    </xf>
    <xf numFmtId="0" fontId="6" fillId="0" borderId="0" xfId="1" applyFont="1" applyAlignment="1">
      <alignment horizontal="center"/>
    </xf>
    <xf numFmtId="49" fontId="6" fillId="0" borderId="0" xfId="1" applyNumberFormat="1" applyFont="1" applyAlignment="1">
      <alignment horizontal="center"/>
    </xf>
    <xf numFmtId="0" fontId="7" fillId="0" borderId="0" xfId="1" applyFont="1" applyAlignment="1"/>
    <xf numFmtId="0" fontId="7" fillId="0" borderId="0" xfId="1" applyFont="1" applyAlignment="1">
      <alignment horizontal="right"/>
    </xf>
    <xf numFmtId="0" fontId="1" fillId="0" borderId="0" xfId="1" applyAlignment="1">
      <alignment horizontal="center"/>
    </xf>
    <xf numFmtId="0" fontId="8" fillId="2" borderId="2" xfId="1" applyFont="1" applyFill="1" applyBorder="1"/>
    <xf numFmtId="0" fontId="1" fillId="0" borderId="0" xfId="1" applyFont="1"/>
    <xf numFmtId="0" fontId="1" fillId="2" borderId="2" xfId="1" applyFill="1" applyBorder="1"/>
    <xf numFmtId="0" fontId="10" fillId="0" borderId="3" xfId="1" applyFont="1" applyBorder="1" applyAlignment="1"/>
    <xf numFmtId="0" fontId="6" fillId="3" borderId="3" xfId="1" applyNumberFormat="1" applyFont="1" applyFill="1" applyBorder="1" applyAlignment="1"/>
    <xf numFmtId="0" fontId="11" fillId="0" borderId="3" xfId="1" applyFont="1" applyBorder="1" applyAlignment="1">
      <alignment horizontal="center"/>
    </xf>
    <xf numFmtId="0" fontId="14" fillId="0" borderId="4" xfId="1" applyFont="1" applyBorder="1" applyAlignment="1">
      <alignment horizontal="center"/>
    </xf>
    <xf numFmtId="0" fontId="15" fillId="3" borderId="4" xfId="1" applyNumberFormat="1" applyFont="1" applyFill="1" applyBorder="1" applyAlignment="1">
      <alignment horizontal="center" vertical="center"/>
    </xf>
    <xf numFmtId="0" fontId="16" fillId="0" borderId="5" xfId="1" applyFont="1" applyBorder="1" applyAlignment="1">
      <alignment horizontal="center"/>
    </xf>
    <xf numFmtId="0" fontId="11" fillId="0" borderId="4" xfId="1" applyNumberFormat="1" applyFont="1" applyBorder="1" applyAlignment="1">
      <alignment horizontal="center"/>
    </xf>
    <xf numFmtId="0" fontId="3" fillId="3" borderId="4" xfId="1" quotePrefix="1" applyNumberFormat="1" applyFont="1" applyFill="1" applyBorder="1" applyAlignment="1">
      <alignment horizontal="center"/>
    </xf>
    <xf numFmtId="0" fontId="16" fillId="0" borderId="4" xfId="1" applyNumberFormat="1" applyFont="1" applyBorder="1" applyAlignment="1">
      <alignment horizontal="center"/>
    </xf>
    <xf numFmtId="0" fontId="11" fillId="0" borderId="3" xfId="1" applyNumberFormat="1" applyFont="1" applyBorder="1" applyAlignment="1">
      <alignment horizontal="center"/>
    </xf>
    <xf numFmtId="0" fontId="16" fillId="0" borderId="5" xfId="1" applyNumberFormat="1" applyFont="1" applyBorder="1" applyAlignment="1">
      <alignment horizontal="center"/>
    </xf>
    <xf numFmtId="0" fontId="16" fillId="3" borderId="4" xfId="1" applyNumberFormat="1" applyFont="1" applyFill="1" applyBorder="1" applyAlignment="1">
      <alignment horizontal="center" vertical="center"/>
    </xf>
    <xf numFmtId="0" fontId="10" fillId="4" borderId="3" xfId="1" applyFont="1" applyFill="1" applyBorder="1" applyAlignment="1"/>
    <xf numFmtId="0" fontId="14" fillId="4" borderId="4" xfId="1" applyFont="1" applyFill="1" applyBorder="1" applyAlignment="1">
      <alignment horizontal="center"/>
    </xf>
    <xf numFmtId="0" fontId="10" fillId="0" borderId="3" xfId="1" applyFont="1" applyFill="1" applyBorder="1" applyAlignment="1"/>
    <xf numFmtId="0" fontId="11" fillId="0" borderId="3" xfId="1" applyNumberFormat="1" applyFont="1" applyFill="1" applyBorder="1" applyAlignment="1">
      <alignment horizontal="center"/>
    </xf>
    <xf numFmtId="0" fontId="6" fillId="5" borderId="3" xfId="1" applyNumberFormat="1" applyFont="1" applyFill="1" applyBorder="1" applyAlignment="1"/>
    <xf numFmtId="0" fontId="11" fillId="0" borderId="3" xfId="1" applyFont="1" applyFill="1" applyBorder="1" applyAlignment="1">
      <alignment horizontal="center"/>
    </xf>
    <xf numFmtId="0" fontId="14" fillId="0" borderId="4" xfId="1" applyFont="1" applyFill="1" applyBorder="1" applyAlignment="1">
      <alignment horizontal="center"/>
    </xf>
    <xf numFmtId="0" fontId="16" fillId="0" borderId="5" xfId="1" applyNumberFormat="1" applyFont="1" applyFill="1" applyBorder="1" applyAlignment="1">
      <alignment horizontal="center"/>
    </xf>
    <xf numFmtId="0" fontId="16" fillId="5" borderId="4" xfId="1" applyNumberFormat="1" applyFont="1" applyFill="1" applyBorder="1" applyAlignment="1">
      <alignment horizontal="center" vertical="center"/>
    </xf>
    <xf numFmtId="0" fontId="16" fillId="0" borderId="5" xfId="1" applyFont="1" applyFill="1" applyBorder="1" applyAlignment="1">
      <alignment horizontal="center"/>
    </xf>
    <xf numFmtId="0" fontId="11" fillId="0" borderId="4" xfId="1" applyNumberFormat="1" applyFont="1" applyFill="1" applyBorder="1" applyAlignment="1">
      <alignment horizontal="center"/>
    </xf>
    <xf numFmtId="0" fontId="15" fillId="5" borderId="4" xfId="1" applyNumberFormat="1" applyFont="1" applyFill="1" applyBorder="1" applyAlignment="1">
      <alignment horizontal="center" vertical="center"/>
    </xf>
    <xf numFmtId="0" fontId="16" fillId="0" borderId="4" xfId="1" applyNumberFormat="1" applyFont="1" applyFill="1" applyBorder="1" applyAlignment="1">
      <alignment horizontal="center"/>
    </xf>
    <xf numFmtId="0" fontId="3" fillId="5" borderId="4" xfId="1" quotePrefix="1" applyNumberFormat="1" applyFont="1" applyFill="1" applyBorder="1" applyAlignment="1">
      <alignment horizontal="center"/>
    </xf>
    <xf numFmtId="0" fontId="14" fillId="0" borderId="6" xfId="1" applyFont="1" applyFill="1" applyBorder="1" applyAlignment="1">
      <alignment horizontal="center"/>
    </xf>
    <xf numFmtId="0" fontId="6" fillId="0" borderId="3" xfId="1" applyNumberFormat="1" applyFont="1" applyFill="1" applyBorder="1" applyAlignment="1"/>
    <xf numFmtId="0" fontId="16" fillId="0" borderId="4" xfId="1" applyNumberFormat="1" applyFont="1" applyFill="1" applyBorder="1" applyAlignment="1">
      <alignment horizontal="center" vertical="center"/>
    </xf>
    <xf numFmtId="0" fontId="15" fillId="0" borderId="4" xfId="1" applyNumberFormat="1" applyFont="1" applyFill="1" applyBorder="1" applyAlignment="1">
      <alignment horizontal="center" vertical="center"/>
    </xf>
    <xf numFmtId="0" fontId="16" fillId="0" borderId="6" xfId="1" applyNumberFormat="1" applyFont="1" applyFill="1" applyBorder="1" applyAlignment="1">
      <alignment horizontal="center"/>
    </xf>
    <xf numFmtId="0" fontId="3" fillId="0" borderId="6" xfId="1" quotePrefix="1" applyNumberFormat="1" applyFont="1" applyFill="1" applyBorder="1" applyAlignment="1">
      <alignment horizontal="center"/>
    </xf>
    <xf numFmtId="49" fontId="1" fillId="0" borderId="0" xfId="1" applyNumberFormat="1"/>
    <xf numFmtId="49" fontId="1" fillId="0" borderId="0" xfId="1" applyNumberFormat="1" applyBorder="1"/>
    <xf numFmtId="0" fontId="1" fillId="0" borderId="0" xfId="1" applyBorder="1"/>
    <xf numFmtId="0" fontId="3" fillId="0" borderId="0" xfId="1" quotePrefix="1" applyFont="1" applyAlignment="1">
      <alignment horizontal="left"/>
    </xf>
    <xf numFmtId="0" fontId="1" fillId="0" borderId="0" xfId="1" applyBorder="1" applyAlignment="1"/>
    <xf numFmtId="49" fontId="1" fillId="0" borderId="0" xfId="1" applyNumberFormat="1" applyBorder="1" applyAlignment="1"/>
    <xf numFmtId="0" fontId="18" fillId="0" borderId="0" xfId="1" applyFont="1" applyBorder="1" applyAlignment="1"/>
    <xf numFmtId="0" fontId="18" fillId="0" borderId="0" xfId="1" applyFont="1" applyBorder="1" applyAlignment="1">
      <alignment horizontal="center"/>
    </xf>
    <xf numFmtId="49" fontId="18" fillId="0" borderId="0" xfId="1" applyNumberFormat="1" applyFont="1" applyBorder="1" applyAlignment="1"/>
    <xf numFmtId="49" fontId="21" fillId="0" borderId="0" xfId="1" applyNumberFormat="1" applyFont="1" applyBorder="1" applyAlignment="1">
      <alignment horizontal="center"/>
    </xf>
    <xf numFmtId="49" fontId="22" fillId="0" borderId="0" xfId="1" applyNumberFormat="1" applyFont="1" applyBorder="1" applyAlignment="1">
      <alignment horizontal="right"/>
    </xf>
    <xf numFmtId="49" fontId="23" fillId="0" borderId="0" xfId="1" quotePrefix="1" applyNumberFormat="1" applyFont="1" applyBorder="1" applyAlignment="1">
      <alignment horizontal="center"/>
    </xf>
    <xf numFmtId="49" fontId="22" fillId="0" borderId="0" xfId="1" applyNumberFormat="1" applyFont="1" applyBorder="1" applyAlignment="1"/>
    <xf numFmtId="0" fontId="24" fillId="0" borderId="0" xfId="1" applyFont="1" applyBorder="1" applyAlignment="1"/>
    <xf numFmtId="0" fontId="18" fillId="0" borderId="0" xfId="1" applyFont="1" applyBorder="1" applyAlignment="1">
      <alignment horizontal="right"/>
    </xf>
    <xf numFmtId="0" fontId="18" fillId="0" borderId="0" xfId="1" applyNumberFormat="1" applyFont="1" applyBorder="1" applyAlignment="1">
      <alignment horizontal="right"/>
    </xf>
    <xf numFmtId="49" fontId="22" fillId="0" borderId="0" xfId="1" quotePrefix="1" applyNumberFormat="1" applyFont="1" applyBorder="1" applyAlignment="1">
      <alignment horizontal="center"/>
    </xf>
    <xf numFmtId="0" fontId="18" fillId="0" borderId="0" xfId="1" applyNumberFormat="1" applyFont="1" applyBorder="1" applyAlignment="1">
      <alignment horizontal="left"/>
    </xf>
    <xf numFmtId="0" fontId="1" fillId="6" borderId="0" xfId="1" applyFill="1"/>
    <xf numFmtId="0" fontId="18" fillId="0" borderId="0" xfId="1" quotePrefix="1" applyFont="1" applyBorder="1" applyAlignment="1">
      <alignment horizontal="center"/>
    </xf>
    <xf numFmtId="0" fontId="26" fillId="0" borderId="0" xfId="1" applyFont="1"/>
    <xf numFmtId="0" fontId="27" fillId="0" borderId="0" xfId="1" applyFont="1"/>
    <xf numFmtId="16" fontId="18" fillId="0" borderId="0" xfId="1" quotePrefix="1" applyNumberFormat="1" applyFont="1" applyBorder="1" applyAlignment="1">
      <alignment horizontal="center"/>
    </xf>
    <xf numFmtId="0" fontId="28" fillId="0" borderId="0" xfId="1" applyFont="1" applyAlignment="1">
      <alignment horizontal="center"/>
    </xf>
    <xf numFmtId="0" fontId="25" fillId="0" borderId="0" xfId="1" applyFont="1" applyBorder="1" applyAlignment="1"/>
    <xf numFmtId="0" fontId="1" fillId="4" borderId="0" xfId="1" applyFill="1"/>
    <xf numFmtId="0" fontId="18" fillId="4" borderId="0" xfId="1" applyNumberFormat="1" applyFont="1" applyFill="1" applyBorder="1" applyAlignment="1">
      <alignment horizontal="right"/>
    </xf>
    <xf numFmtId="0" fontId="18" fillId="4" borderId="0" xfId="1" applyNumberFormat="1" applyFont="1" applyFill="1" applyBorder="1" applyAlignment="1">
      <alignment horizontal="left"/>
    </xf>
    <xf numFmtId="0" fontId="0" fillId="0" borderId="6" xfId="0" applyBorder="1" applyAlignment="1">
      <alignment horizontal="center" vertical="center"/>
    </xf>
    <xf numFmtId="0" fontId="16" fillId="0" borderId="6" xfId="0" applyFont="1" applyBorder="1" applyAlignment="1">
      <alignment horizontal="center" vertical="center"/>
    </xf>
    <xf numFmtId="0" fontId="16" fillId="0" borderId="6"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8" xfId="0"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horizontal="center" vertical="center"/>
    </xf>
    <xf numFmtId="0" fontId="3" fillId="0" borderId="2" xfId="0" applyFont="1" applyBorder="1" applyAlignment="1">
      <alignment horizontal="left" vertical="center"/>
    </xf>
    <xf numFmtId="49" fontId="3" fillId="2" borderId="6" xfId="0" applyNumberFormat="1" applyFont="1" applyFill="1" applyBorder="1" applyAlignment="1">
      <alignment horizontal="center" vertical="center"/>
    </xf>
    <xf numFmtId="0" fontId="0" fillId="0" borderId="2" xfId="0" applyNumberFormat="1" applyBorder="1" applyAlignment="1">
      <alignment vertical="center"/>
    </xf>
    <xf numFmtId="0" fontId="16" fillId="0" borderId="2" xfId="0" applyFont="1" applyBorder="1" applyAlignment="1">
      <alignment horizontal="center" vertical="center"/>
    </xf>
    <xf numFmtId="0" fontId="0" fillId="2" borderId="2"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3" fillId="0" borderId="3" xfId="0" applyFont="1" applyBorder="1" applyAlignment="1">
      <alignment horizontal="left" vertical="center"/>
    </xf>
    <xf numFmtId="0" fontId="0" fillId="0" borderId="3" xfId="0" applyBorder="1" applyAlignment="1">
      <alignment horizontal="center" vertical="center"/>
    </xf>
    <xf numFmtId="0" fontId="0" fillId="0" borderId="3" xfId="0" applyNumberFormat="1" applyBorder="1" applyAlignment="1">
      <alignment vertical="center"/>
    </xf>
    <xf numFmtId="0" fontId="16" fillId="0" borderId="3" xfId="0" applyFont="1" applyBorder="1" applyAlignment="1">
      <alignment horizontal="center" vertical="center"/>
    </xf>
    <xf numFmtId="0" fontId="0" fillId="0" borderId="8" xfId="0" applyBorder="1"/>
    <xf numFmtId="0" fontId="3" fillId="0" borderId="8" xfId="0" applyFont="1" applyBorder="1"/>
    <xf numFmtId="0" fontId="0" fillId="0" borderId="8" xfId="0" applyBorder="1" applyAlignment="1">
      <alignment horizontal="center" vertical="center"/>
    </xf>
    <xf numFmtId="0" fontId="0" fillId="0" borderId="8" xfId="0" applyNumberFormat="1" applyBorder="1" applyAlignment="1">
      <alignment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49" fontId="3" fillId="2" borderId="2" xfId="0" applyNumberFormat="1"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0" fillId="0" borderId="0" xfId="0" applyFont="1" applyAlignment="1">
      <alignment horizontal="center" vertical="center"/>
    </xf>
    <xf numFmtId="0" fontId="0" fillId="0" borderId="0" xfId="0" applyAlignment="1">
      <alignment vertical="center"/>
    </xf>
    <xf numFmtId="0" fontId="16" fillId="0" borderId="0" xfId="0" applyFont="1" applyAlignment="1">
      <alignment vertical="center"/>
    </xf>
    <xf numFmtId="0" fontId="31" fillId="0" borderId="0" xfId="0" applyFont="1" applyAlignment="1">
      <alignment horizontal="center" vertical="center"/>
    </xf>
    <xf numFmtId="0" fontId="31" fillId="0" borderId="0" xfId="0" applyFont="1" applyBorder="1" applyAlignment="1">
      <alignment horizontal="center" vertical="center"/>
    </xf>
    <xf numFmtId="0" fontId="0" fillId="7" borderId="0" xfId="0" applyFill="1" applyBorder="1" applyAlignment="1">
      <alignment vertical="center"/>
    </xf>
    <xf numFmtId="0" fontId="0" fillId="0" borderId="0" xfId="0" applyBorder="1" applyAlignment="1">
      <alignment vertical="center"/>
    </xf>
    <xf numFmtId="0" fontId="30" fillId="0" borderId="0" xfId="0" applyFont="1" applyAlignment="1">
      <alignment vertical="center"/>
    </xf>
    <xf numFmtId="0" fontId="0" fillId="0" borderId="2" xfId="0" applyBorder="1" applyAlignment="1">
      <alignment vertical="center"/>
    </xf>
    <xf numFmtId="0" fontId="16" fillId="0" borderId="2" xfId="0" applyFont="1" applyBorder="1" applyAlignment="1">
      <alignment horizontal="left" vertical="center"/>
    </xf>
    <xf numFmtId="0" fontId="16" fillId="0" borderId="7" xfId="0" applyFont="1" applyBorder="1" applyAlignment="1">
      <alignment horizontal="left" vertical="center"/>
    </xf>
    <xf numFmtId="0" fontId="32" fillId="0" borderId="10" xfId="0" applyFont="1" applyBorder="1" applyAlignment="1">
      <alignment vertical="center"/>
    </xf>
    <xf numFmtId="0" fontId="11" fillId="0" borderId="10" xfId="0" applyFont="1" applyBorder="1" applyAlignment="1">
      <alignment horizontal="center" vertical="center"/>
    </xf>
    <xf numFmtId="0" fontId="11" fillId="0" borderId="10" xfId="0" applyFont="1" applyBorder="1" applyAlignment="1">
      <alignment vertical="center"/>
    </xf>
    <xf numFmtId="0" fontId="33" fillId="0" borderId="10" xfId="0" applyFont="1" applyBorder="1" applyAlignment="1">
      <alignment vertical="center"/>
    </xf>
    <xf numFmtId="49" fontId="34" fillId="0" borderId="10"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vertical="center"/>
    </xf>
    <xf numFmtId="49" fontId="34" fillId="0" borderId="2" xfId="0" applyNumberFormat="1" applyFont="1" applyBorder="1" applyAlignment="1">
      <alignment horizontal="center" vertical="center"/>
    </xf>
    <xf numFmtId="0" fontId="0" fillId="0" borderId="6" xfId="0" applyNumberFormat="1" applyBorder="1" applyAlignment="1">
      <alignment vertical="center"/>
    </xf>
    <xf numFmtId="0" fontId="0" fillId="0" borderId="0" xfId="0" applyNumberFormat="1" applyAlignment="1">
      <alignment horizontal="center" vertical="center"/>
    </xf>
    <xf numFmtId="0" fontId="35" fillId="0" borderId="10" xfId="0" applyFont="1" applyBorder="1" applyAlignment="1">
      <alignment horizontal="center" vertical="center"/>
    </xf>
    <xf numFmtId="0" fontId="35" fillId="0" borderId="10" xfId="0" applyFont="1" applyBorder="1" applyAlignment="1">
      <alignment vertical="center"/>
    </xf>
    <xf numFmtId="0" fontId="36" fillId="0" borderId="10" xfId="0" applyNumberFormat="1" applyFont="1" applyBorder="1" applyAlignment="1">
      <alignment horizontal="center" vertical="center"/>
    </xf>
    <xf numFmtId="0" fontId="37" fillId="0" borderId="10" xfId="0" applyNumberFormat="1" applyFont="1" applyBorder="1" applyAlignment="1">
      <alignment horizontal="center" vertical="center"/>
    </xf>
    <xf numFmtId="0" fontId="35" fillId="0" borderId="11" xfId="0" applyFont="1" applyBorder="1" applyAlignment="1">
      <alignment horizontal="center" vertical="center"/>
    </xf>
    <xf numFmtId="0" fontId="35" fillId="0" borderId="11" xfId="0" applyFont="1" applyBorder="1" applyAlignment="1">
      <alignment vertical="center"/>
    </xf>
    <xf numFmtId="0" fontId="0" fillId="0" borderId="11" xfId="0" applyBorder="1" applyAlignment="1">
      <alignment horizontal="center"/>
    </xf>
    <xf numFmtId="0" fontId="3" fillId="0" borderId="10" xfId="0" applyNumberFormat="1" applyFont="1" applyBorder="1" applyAlignment="1">
      <alignment horizontal="center" vertical="center"/>
    </xf>
    <xf numFmtId="0" fontId="16" fillId="0" borderId="11" xfId="0" applyFont="1" applyBorder="1" applyAlignment="1">
      <alignment horizontal="center"/>
    </xf>
    <xf numFmtId="0" fontId="16" fillId="0" borderId="10" xfId="0" applyFont="1" applyBorder="1" applyAlignment="1">
      <alignment horizontal="center"/>
    </xf>
    <xf numFmtId="0" fontId="0" fillId="0" borderId="0" xfId="0" applyBorder="1" applyAlignment="1">
      <alignment horizontal="center" vertical="center"/>
    </xf>
    <xf numFmtId="0" fontId="0" fillId="0" borderId="2" xfId="0" applyFill="1" applyBorder="1" applyAlignment="1">
      <alignment vertical="center"/>
    </xf>
    <xf numFmtId="0" fontId="0" fillId="0" borderId="3" xfId="0" applyFill="1" applyBorder="1" applyAlignment="1">
      <alignment vertical="center"/>
    </xf>
    <xf numFmtId="0" fontId="16" fillId="0" borderId="0" xfId="0" applyFont="1" applyAlignment="1">
      <alignment horizontal="center"/>
    </xf>
    <xf numFmtId="0" fontId="0" fillId="0" borderId="7" xfId="0" applyFill="1" applyBorder="1" applyAlignment="1">
      <alignment vertical="center"/>
    </xf>
    <xf numFmtId="0" fontId="16" fillId="0" borderId="0" xfId="0" applyNumberFormat="1" applyFont="1" applyBorder="1" applyAlignment="1">
      <alignment horizontal="center" vertical="center"/>
    </xf>
    <xf numFmtId="0" fontId="0" fillId="0" borderId="0" xfId="0" applyAlignment="1">
      <alignment horizontal="center"/>
    </xf>
    <xf numFmtId="0" fontId="30" fillId="0" borderId="0" xfId="0" applyFont="1" applyBorder="1" applyAlignment="1">
      <alignment vertical="center"/>
    </xf>
    <xf numFmtId="0" fontId="35" fillId="0" borderId="14" xfId="0" applyFont="1" applyBorder="1" applyAlignment="1">
      <alignment horizontal="center" vertical="center"/>
    </xf>
    <xf numFmtId="0" fontId="35" fillId="0" borderId="14" xfId="0" applyFont="1" applyBorder="1" applyAlignment="1">
      <alignment vertical="center"/>
    </xf>
    <xf numFmtId="0" fontId="35" fillId="0" borderId="0" xfId="0" applyFont="1" applyBorder="1" applyAlignment="1">
      <alignment horizontal="center" vertical="center"/>
    </xf>
    <xf numFmtId="0" fontId="36" fillId="0" borderId="0" xfId="0" applyNumberFormat="1" applyFont="1" applyBorder="1" applyAlignment="1">
      <alignment horizontal="center" vertical="center"/>
    </xf>
    <xf numFmtId="0" fontId="37" fillId="0" borderId="0" xfId="0" applyNumberFormat="1" applyFont="1" applyBorder="1" applyAlignment="1">
      <alignment horizontal="center" vertical="center"/>
    </xf>
    <xf numFmtId="0" fontId="0" fillId="0" borderId="6"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6" xfId="0"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2" fillId="0" borderId="11" xfId="0" applyFont="1" applyBorder="1" applyAlignment="1">
      <alignment vertical="center"/>
    </xf>
    <xf numFmtId="0" fontId="11" fillId="0" borderId="11" xfId="0" applyFont="1" applyBorder="1" applyAlignment="1">
      <alignment horizontal="center" vertical="center"/>
    </xf>
    <xf numFmtId="0" fontId="11" fillId="0" borderId="11" xfId="0" applyFont="1" applyBorder="1" applyAlignment="1">
      <alignment vertical="center"/>
    </xf>
    <xf numFmtId="0" fontId="33" fillId="0" borderId="11" xfId="0" applyFont="1" applyBorder="1" applyAlignment="1">
      <alignment vertical="center"/>
    </xf>
    <xf numFmtId="49" fontId="34" fillId="0" borderId="11"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6" xfId="0" applyFont="1" applyBorder="1" applyAlignment="1">
      <alignment vertical="center"/>
    </xf>
    <xf numFmtId="49" fontId="34" fillId="0" borderId="6" xfId="0" applyNumberFormat="1" applyFont="1" applyBorder="1" applyAlignment="1">
      <alignment horizontal="center" vertical="center"/>
    </xf>
    <xf numFmtId="0" fontId="0" fillId="0" borderId="18" xfId="0" applyBorder="1" applyAlignment="1">
      <alignment vertical="center"/>
    </xf>
    <xf numFmtId="0" fontId="0" fillId="0" borderId="19" xfId="0" applyBorder="1" applyAlignment="1">
      <alignment horizontal="center" vertical="center"/>
    </xf>
    <xf numFmtId="0" fontId="0" fillId="0" borderId="19" xfId="0" applyBorder="1"/>
    <xf numFmtId="0" fontId="3" fillId="0" borderId="19" xfId="0" applyFont="1" applyBorder="1"/>
    <xf numFmtId="0" fontId="0" fillId="0" borderId="19" xfId="0" applyNumberFormat="1" applyBorder="1" applyAlignment="1">
      <alignmen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NumberFormat="1" applyFont="1" applyBorder="1" applyAlignment="1">
      <alignment horizontal="center" vertical="center"/>
    </xf>
    <xf numFmtId="0" fontId="0" fillId="0" borderId="21" xfId="0" applyBorder="1" applyAlignment="1">
      <alignment horizontal="center"/>
    </xf>
    <xf numFmtId="0" fontId="0" fillId="0" borderId="21" xfId="0" applyBorder="1"/>
    <xf numFmtId="0" fontId="30" fillId="0" borderId="21" xfId="0" applyFont="1" applyBorder="1" applyAlignment="1">
      <alignment vertical="center"/>
    </xf>
    <xf numFmtId="0" fontId="35" fillId="0" borderId="21" xfId="0" applyFont="1" applyBorder="1" applyAlignment="1">
      <alignment horizontal="center" vertical="center"/>
    </xf>
    <xf numFmtId="0" fontId="35" fillId="0" borderId="21" xfId="0" applyFont="1" applyBorder="1" applyAlignment="1">
      <alignment vertical="center"/>
    </xf>
    <xf numFmtId="0" fontId="36" fillId="0" borderId="21" xfId="0" applyNumberFormat="1" applyFont="1" applyBorder="1" applyAlignment="1">
      <alignment horizontal="center" vertical="center"/>
    </xf>
    <xf numFmtId="0" fontId="37" fillId="0" borderId="21" xfId="0" applyNumberFormat="1" applyFont="1" applyBorder="1" applyAlignment="1">
      <alignment horizontal="center" vertical="center"/>
    </xf>
    <xf numFmtId="0" fontId="0" fillId="0" borderId="21" xfId="0" applyBorder="1" applyAlignment="1">
      <alignment vertical="center"/>
    </xf>
    <xf numFmtId="0" fontId="3" fillId="0" borderId="0" xfId="0" applyFont="1"/>
    <xf numFmtId="0" fontId="30" fillId="0" borderId="0" xfId="0" applyFont="1"/>
    <xf numFmtId="0" fontId="16" fillId="0" borderId="0" xfId="1" applyFont="1" applyAlignment="1">
      <alignment horizontal="center"/>
    </xf>
    <xf numFmtId="0" fontId="29" fillId="0" borderId="0" xfId="1" applyFont="1"/>
    <xf numFmtId="0" fontId="16" fillId="0" borderId="0" xfId="1" applyFont="1"/>
    <xf numFmtId="0" fontId="16" fillId="0" borderId="16" xfId="1" applyFont="1" applyBorder="1" applyAlignment="1">
      <alignment horizontal="center"/>
    </xf>
    <xf numFmtId="0" fontId="3" fillId="0" borderId="22" xfId="1" applyFont="1" applyBorder="1"/>
    <xf numFmtId="0" fontId="29" fillId="0" borderId="22" xfId="1" applyFont="1" applyBorder="1"/>
    <xf numFmtId="0" fontId="16" fillId="0" borderId="23" xfId="1" applyNumberFormat="1" applyFont="1" applyBorder="1" applyAlignment="1">
      <alignment horizontal="center"/>
    </xf>
    <xf numFmtId="0" fontId="16" fillId="0" borderId="17" xfId="1" applyFont="1" applyBorder="1" applyAlignment="1">
      <alignment horizontal="center"/>
    </xf>
    <xf numFmtId="49" fontId="3" fillId="0" borderId="22" xfId="1" applyNumberFormat="1" applyFont="1" applyBorder="1"/>
    <xf numFmtId="0" fontId="29" fillId="0" borderId="22" xfId="1" applyNumberFormat="1" applyFont="1" applyBorder="1" applyAlignment="1">
      <alignment horizontal="right"/>
    </xf>
    <xf numFmtId="49" fontId="16" fillId="0" borderId="0" xfId="1" applyNumberFormat="1" applyFont="1"/>
    <xf numFmtId="0" fontId="16" fillId="0" borderId="24" xfId="1" applyNumberFormat="1" applyFont="1" applyBorder="1" applyAlignment="1">
      <alignment horizontal="center"/>
    </xf>
    <xf numFmtId="49" fontId="3" fillId="0" borderId="0" xfId="1" applyNumberFormat="1" applyFont="1" applyBorder="1"/>
    <xf numFmtId="0" fontId="3" fillId="0" borderId="23" xfId="1" applyFont="1" applyBorder="1"/>
    <xf numFmtId="0" fontId="29" fillId="0" borderId="0" xfId="1" applyNumberFormat="1" applyFont="1" applyAlignment="1">
      <alignment horizontal="right"/>
    </xf>
    <xf numFmtId="0" fontId="29" fillId="0" borderId="0" xfId="1" applyFont="1" applyBorder="1"/>
    <xf numFmtId="0" fontId="14" fillId="0" borderId="0" xfId="1" applyFont="1" applyBorder="1" applyAlignment="1">
      <alignment horizontal="center"/>
    </xf>
    <xf numFmtId="0" fontId="18" fillId="0" borderId="0" xfId="1" applyNumberFormat="1" applyFont="1" applyBorder="1" applyAlignment="1">
      <alignment horizontal="center"/>
    </xf>
    <xf numFmtId="0" fontId="19" fillId="0" borderId="0" xfId="1" applyFont="1" applyAlignment="1">
      <alignment horizontal="center"/>
    </xf>
    <xf numFmtId="0" fontId="28" fillId="0" borderId="0" xfId="1" applyFont="1" applyFill="1" applyAlignment="1">
      <alignment horizontal="center"/>
    </xf>
    <xf numFmtId="0" fontId="1" fillId="0" borderId="0" xfId="1" applyFill="1"/>
    <xf numFmtId="0" fontId="18" fillId="0" borderId="0" xfId="1" applyNumberFormat="1" applyFont="1" applyFill="1" applyBorder="1" applyAlignment="1">
      <alignment horizontal="right"/>
    </xf>
    <xf numFmtId="49" fontId="22" fillId="0" borderId="0" xfId="1" quotePrefix="1" applyNumberFormat="1" applyFont="1" applyFill="1" applyBorder="1" applyAlignment="1">
      <alignment horizontal="center"/>
    </xf>
    <xf numFmtId="0" fontId="18" fillId="0" borderId="0" xfId="1" applyNumberFormat="1" applyFont="1" applyFill="1" applyBorder="1" applyAlignment="1">
      <alignment horizontal="left"/>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0" fillId="0" borderId="6" xfId="0" applyBorder="1" applyAlignment="1">
      <alignment horizontal="center" vertical="center"/>
    </xf>
    <xf numFmtId="49" fontId="3" fillId="2" borderId="2" xfId="0" applyNumberFormat="1" applyFont="1" applyFill="1" applyBorder="1" applyAlignment="1">
      <alignment horizontal="center" vertical="center"/>
    </xf>
    <xf numFmtId="0" fontId="16" fillId="0" borderId="9" xfId="0" applyFont="1" applyBorder="1" applyAlignment="1">
      <alignment horizontal="center" vertical="center"/>
    </xf>
    <xf numFmtId="49" fontId="3" fillId="2" borderId="6" xfId="0" applyNumberFormat="1" applyFont="1" applyFill="1" applyBorder="1" applyAlignment="1">
      <alignment horizontal="center" vertical="center"/>
    </xf>
    <xf numFmtId="0" fontId="14" fillId="4" borderId="6" xfId="1" applyFont="1" applyFill="1" applyBorder="1" applyAlignment="1">
      <alignment horizontal="center"/>
    </xf>
    <xf numFmtId="0" fontId="14" fillId="0" borderId="6" xfId="1" applyFont="1" applyBorder="1" applyAlignment="1">
      <alignment horizontal="center"/>
    </xf>
    <xf numFmtId="0" fontId="16" fillId="0" borderId="6" xfId="1" applyNumberFormat="1" applyFont="1" applyBorder="1" applyAlignment="1">
      <alignment horizontal="center"/>
    </xf>
    <xf numFmtId="0" fontId="3" fillId="3" borderId="6" xfId="1" quotePrefix="1" applyNumberFormat="1" applyFont="1" applyFill="1" applyBorder="1" applyAlignment="1">
      <alignment horizontal="center"/>
    </xf>
    <xf numFmtId="0" fontId="39" fillId="0" borderId="0" xfId="1" applyFont="1"/>
    <xf numFmtId="15" fontId="18" fillId="0" borderId="0" xfId="1" applyNumberFormat="1" applyFont="1" applyAlignment="1">
      <alignment horizontal="right"/>
    </xf>
    <xf numFmtId="0" fontId="1" fillId="0" borderId="0" xfId="1" applyAlignment="1">
      <alignment horizontal="right"/>
    </xf>
    <xf numFmtId="15" fontId="40" fillId="0" borderId="0" xfId="1" applyNumberFormat="1" applyFont="1" applyAlignment="1">
      <alignment horizontal="right"/>
    </xf>
    <xf numFmtId="0" fontId="1" fillId="0" borderId="0" xfId="1" applyAlignment="1">
      <alignment horizontal="left"/>
    </xf>
    <xf numFmtId="0" fontId="2" fillId="0" borderId="0" xfId="1" applyFont="1" applyAlignment="1">
      <alignment horizontal="center" vertical="center"/>
    </xf>
    <xf numFmtId="15" fontId="3" fillId="0" borderId="0" xfId="1" applyNumberFormat="1" applyFont="1" applyAlignment="1">
      <alignment horizontal="right"/>
    </xf>
    <xf numFmtId="0" fontId="7" fillId="0" borderId="0" xfId="1" applyFont="1" applyAlignment="1">
      <alignment horizontal="right"/>
    </xf>
    <xf numFmtId="0" fontId="19" fillId="0" borderId="0" xfId="1" applyFont="1" applyAlignment="1">
      <alignment horizontal="center"/>
    </xf>
    <xf numFmtId="0" fontId="0" fillId="0" borderId="3" xfId="0" applyBorder="1" applyAlignment="1">
      <alignment horizontal="center" vertical="center"/>
    </xf>
    <xf numFmtId="0" fontId="0" fillId="0" borderId="6" xfId="0" applyBorder="1" applyAlignment="1">
      <alignment horizontal="center" vertical="center"/>
    </xf>
    <xf numFmtId="0" fontId="16" fillId="0" borderId="9" xfId="0" applyFont="1" applyBorder="1" applyAlignment="1">
      <alignment horizontal="center" vertical="center"/>
    </xf>
    <xf numFmtId="0" fontId="0" fillId="0" borderId="3" xfId="0" applyNumberFormat="1" applyBorder="1" applyAlignment="1">
      <alignment horizontal="center" vertical="center"/>
    </xf>
    <xf numFmtId="0" fontId="0" fillId="0" borderId="6" xfId="0" applyNumberForma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0" fillId="0" borderId="12" xfId="0" applyNumberFormat="1" applyBorder="1" applyAlignment="1">
      <alignment horizontal="center" vertical="center"/>
    </xf>
    <xf numFmtId="0" fontId="0" fillId="0" borderId="0" xfId="0" applyNumberFormat="1" applyAlignment="1">
      <alignment horizontal="center" vertical="center"/>
    </xf>
    <xf numFmtId="49" fontId="3" fillId="2" borderId="6" xfId="0" applyNumberFormat="1" applyFont="1" applyFill="1" applyBorder="1" applyAlignment="1">
      <alignment horizontal="center" vertical="center"/>
    </xf>
    <xf numFmtId="49" fontId="41" fillId="0" borderId="0" xfId="1" applyNumberFormat="1" applyFont="1" applyAlignment="1">
      <alignment horizontal="center"/>
    </xf>
    <xf numFmtId="0" fontId="16" fillId="0" borderId="6" xfId="1" applyFont="1" applyBorder="1" applyAlignment="1">
      <alignment horizontal="center"/>
    </xf>
    <xf numFmtId="49" fontId="3" fillId="0" borderId="12" xfId="1" applyNumberFormat="1" applyFont="1" applyBorder="1"/>
    <xf numFmtId="0" fontId="18" fillId="0" borderId="0" xfId="1" applyNumberFormat="1" applyFont="1" applyBorder="1" applyAlignment="1">
      <alignment horizontal="center"/>
    </xf>
    <xf numFmtId="49" fontId="11" fillId="0" borderId="3" xfId="1" applyNumberFormat="1" applyFont="1" applyBorder="1" applyAlignment="1">
      <alignment horizontal="center"/>
    </xf>
    <xf numFmtId="49" fontId="16" fillId="0" borderId="5" xfId="1" applyNumberFormat="1" applyFont="1" applyBorder="1" applyAlignment="1">
      <alignment horizontal="center"/>
    </xf>
    <xf numFmtId="49" fontId="11" fillId="0" borderId="4" xfId="1" applyNumberFormat="1" applyFont="1" applyBorder="1" applyAlignment="1">
      <alignment horizontal="center"/>
    </xf>
    <xf numFmtId="49" fontId="16" fillId="0" borderId="6" xfId="1" applyNumberFormat="1" applyFont="1" applyBorder="1" applyAlignment="1">
      <alignment horizontal="center"/>
    </xf>
    <xf numFmtId="49" fontId="16" fillId="0" borderId="4" xfId="1" applyNumberFormat="1" applyFont="1" applyBorder="1" applyAlignment="1">
      <alignment horizontal="center"/>
    </xf>
    <xf numFmtId="49" fontId="6" fillId="3" borderId="3" xfId="1" applyNumberFormat="1" applyFont="1" applyFill="1" applyBorder="1" applyAlignment="1"/>
    <xf numFmtId="49" fontId="16" fillId="3" borderId="4" xfId="1" applyNumberFormat="1" applyFont="1" applyFill="1" applyBorder="1" applyAlignment="1">
      <alignment horizontal="center" vertical="center"/>
    </xf>
    <xf numFmtId="49" fontId="15" fillId="3" borderId="4" xfId="1" applyNumberFormat="1" applyFont="1" applyFill="1" applyBorder="1" applyAlignment="1">
      <alignment horizontal="center" vertical="center"/>
    </xf>
    <xf numFmtId="49" fontId="3" fillId="3" borderId="4" xfId="1" quotePrefix="1" applyNumberFormat="1" applyFont="1" applyFill="1" applyBorder="1" applyAlignment="1">
      <alignment horizontal="center"/>
    </xf>
    <xf numFmtId="0" fontId="11" fillId="0" borderId="4" xfId="1" applyFont="1" applyBorder="1" applyAlignment="1">
      <alignment horizont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49" fontId="16" fillId="0" borderId="23" xfId="1" applyNumberFormat="1" applyFont="1" applyBorder="1" applyAlignment="1">
      <alignment horizontal="center"/>
    </xf>
    <xf numFmtId="49" fontId="29" fillId="0" borderId="22" xfId="1" applyNumberFormat="1" applyFont="1" applyBorder="1" applyAlignment="1">
      <alignment horizontal="right"/>
    </xf>
    <xf numFmtId="49" fontId="16" fillId="0" borderId="24" xfId="1" applyNumberFormat="1" applyFont="1" applyBorder="1" applyAlignment="1">
      <alignment horizontal="center"/>
    </xf>
    <xf numFmtId="49" fontId="29" fillId="0" borderId="0" xfId="1" applyNumberFormat="1" applyFont="1" applyAlignment="1">
      <alignment horizontal="right"/>
    </xf>
    <xf numFmtId="0" fontId="16" fillId="0" borderId="0" xfId="1" applyNumberFormat="1" applyFont="1" applyBorder="1" applyAlignment="1">
      <alignment horizontal="center"/>
    </xf>
    <xf numFmtId="49" fontId="3" fillId="0" borderId="6"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16" fillId="0" borderId="8" xfId="0" applyNumberFormat="1" applyFont="1" applyBorder="1" applyAlignment="1">
      <alignment vertical="center"/>
    </xf>
    <xf numFmtId="49" fontId="3" fillId="0" borderId="4" xfId="0" applyNumberFormat="1" applyFont="1" applyBorder="1" applyAlignment="1">
      <alignment horizontal="center" vertical="center"/>
    </xf>
    <xf numFmtId="0" fontId="0" fillId="0" borderId="24" xfId="0" applyBorder="1"/>
    <xf numFmtId="0" fontId="3" fillId="0" borderId="24" xfId="0" applyFont="1" applyBorder="1"/>
    <xf numFmtId="0" fontId="9" fillId="0" borderId="3" xfId="1" quotePrefix="1" applyFont="1" applyBorder="1" applyAlignment="1">
      <alignment horizontal="center" vertical="center"/>
    </xf>
    <xf numFmtId="0" fontId="13" fillId="0" borderId="4" xfId="1" applyFont="1" applyBorder="1" applyAlignment="1">
      <alignment horizontal="center" vertical="center"/>
    </xf>
    <xf numFmtId="0" fontId="13" fillId="0" borderId="6" xfId="1" applyFont="1" applyBorder="1" applyAlignment="1">
      <alignment horizontal="center" vertical="center"/>
    </xf>
    <xf numFmtId="0" fontId="12" fillId="0" borderId="3" xfId="1" applyNumberFormat="1" applyFont="1" applyBorder="1" applyAlignment="1">
      <alignment horizontal="center" vertical="center"/>
    </xf>
    <xf numFmtId="0" fontId="12" fillId="0" borderId="4" xfId="1" applyNumberFormat="1" applyFont="1" applyBorder="1" applyAlignment="1">
      <alignment horizontal="center" vertical="center"/>
    </xf>
    <xf numFmtId="0" fontId="12" fillId="0" borderId="6" xfId="1" applyNumberFormat="1" applyFont="1" applyBorder="1" applyAlignment="1">
      <alignment horizontal="center" vertical="center"/>
    </xf>
    <xf numFmtId="0" fontId="12" fillId="0" borderId="3" xfId="1" applyFont="1" applyBorder="1" applyAlignment="1">
      <alignment horizontal="center" vertical="center"/>
    </xf>
    <xf numFmtId="0" fontId="17" fillId="0" borderId="4" xfId="1" applyFont="1" applyBorder="1" applyAlignment="1">
      <alignment horizontal="center" vertical="center"/>
    </xf>
    <xf numFmtId="0" fontId="17" fillId="0" borderId="6" xfId="1" applyFont="1" applyBorder="1" applyAlignment="1">
      <alignment horizontal="center" vertical="center"/>
    </xf>
    <xf numFmtId="0" fontId="2" fillId="0" borderId="0" xfId="1" applyFont="1" applyAlignment="1">
      <alignment horizontal="center" vertical="center"/>
    </xf>
    <xf numFmtId="15" fontId="3" fillId="0" borderId="0" xfId="1" applyNumberFormat="1" applyFont="1" applyAlignment="1">
      <alignment horizontal="right"/>
    </xf>
    <xf numFmtId="0" fontId="7" fillId="0" borderId="0" xfId="1" applyFont="1" applyAlignment="1">
      <alignment horizontal="right"/>
    </xf>
    <xf numFmtId="0" fontId="12" fillId="0" borderId="3" xfId="1" applyNumberFormat="1" applyFont="1" applyFill="1" applyBorder="1" applyAlignment="1">
      <alignment horizontal="center" vertical="center"/>
    </xf>
    <xf numFmtId="0" fontId="12" fillId="0" borderId="4" xfId="1" applyNumberFormat="1" applyFont="1" applyFill="1" applyBorder="1" applyAlignment="1">
      <alignment horizontal="center" vertical="center"/>
    </xf>
    <xf numFmtId="0" fontId="12" fillId="0" borderId="6" xfId="1" applyNumberFormat="1" applyFont="1" applyFill="1" applyBorder="1" applyAlignment="1">
      <alignment horizontal="center" vertical="center"/>
    </xf>
    <xf numFmtId="0" fontId="19" fillId="0" borderId="0" xfId="1" applyFont="1" applyAlignment="1">
      <alignment horizontal="center"/>
    </xf>
    <xf numFmtId="0" fontId="20" fillId="0" borderId="0" xfId="1" applyFont="1" applyAlignment="1">
      <alignment horizontal="center"/>
    </xf>
    <xf numFmtId="0" fontId="0" fillId="0" borderId="3" xfId="0" applyBorder="1" applyAlignment="1">
      <alignment horizontal="center" vertical="center"/>
    </xf>
    <xf numFmtId="0" fontId="0" fillId="0" borderId="6" xfId="0" applyBorder="1" applyAlignment="1">
      <alignment horizontal="center" vertical="center"/>
    </xf>
    <xf numFmtId="0" fontId="30" fillId="0" borderId="7" xfId="0" applyFont="1" applyBorder="1" applyAlignment="1">
      <alignment horizontal="center" vertical="center"/>
    </xf>
    <xf numFmtId="0" fontId="30" fillId="0" borderId="9"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49" fontId="3" fillId="2" borderId="2" xfId="0" applyNumberFormat="1" applyFont="1" applyFill="1" applyBorder="1" applyAlignment="1">
      <alignment horizontal="center" vertical="center"/>
    </xf>
    <xf numFmtId="0" fontId="16" fillId="0" borderId="10" xfId="0" applyFont="1" applyBorder="1" applyAlignment="1">
      <alignment horizontal="center" vertical="center"/>
    </xf>
    <xf numFmtId="0" fontId="0" fillId="0" borderId="3" xfId="0" applyNumberFormat="1" applyBorder="1" applyAlignment="1">
      <alignment horizontal="center" vertical="center"/>
    </xf>
    <xf numFmtId="0" fontId="0" fillId="0" borderId="6" xfId="0" applyNumberForma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37" fillId="0" borderId="10" xfId="0" applyNumberFormat="1" applyFont="1" applyBorder="1" applyAlignment="1">
      <alignment horizontal="center" vertical="center"/>
    </xf>
    <xf numFmtId="0" fontId="0" fillId="0" borderId="12" xfId="0" applyNumberFormat="1" applyBorder="1" applyAlignment="1">
      <alignment horizontal="center" vertical="center"/>
    </xf>
    <xf numFmtId="0" fontId="0" fillId="0" borderId="0" xfId="0" applyNumberFormat="1" applyAlignment="1">
      <alignment horizontal="center" vertical="center"/>
    </xf>
    <xf numFmtId="0" fontId="38" fillId="0" borderId="13" xfId="0" applyFont="1" applyBorder="1" applyAlignment="1">
      <alignment horizontal="center" vertical="center"/>
    </xf>
    <xf numFmtId="0" fontId="38" fillId="0" borderId="11" xfId="0" applyFont="1" applyBorder="1" applyAlignment="1">
      <alignment horizontal="center" vertical="center"/>
    </xf>
    <xf numFmtId="0" fontId="35" fillId="0" borderId="10" xfId="0" applyFont="1" applyBorder="1" applyAlignment="1">
      <alignment horizontal="center" vertical="center"/>
    </xf>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6" fillId="0" borderId="10" xfId="0" applyNumberFormat="1" applyFont="1" applyBorder="1" applyAlignment="1">
      <alignment horizontal="center" vertical="center"/>
    </xf>
    <xf numFmtId="49" fontId="3" fillId="2" borderId="3"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0" fontId="30" fillId="0" borderId="15" xfId="0" applyFont="1" applyBorder="1" applyAlignment="1">
      <alignment horizontal="center" vertical="center"/>
    </xf>
    <xf numFmtId="0" fontId="30" fillId="0" borderId="17" xfId="0" applyFont="1" applyBorder="1" applyAlignment="1">
      <alignment horizontal="center"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9" fillId="0" borderId="4" xfId="1" quotePrefix="1" applyFont="1" applyBorder="1" applyAlignment="1">
      <alignment horizontal="center" vertical="center"/>
    </xf>
    <xf numFmtId="0" fontId="9" fillId="0" borderId="6" xfId="1" quotePrefix="1" applyFont="1" applyBorder="1" applyAlignment="1">
      <alignment horizontal="center" vertical="center"/>
    </xf>
    <xf numFmtId="0" fontId="12" fillId="0" borderId="4" xfId="1" applyFont="1" applyBorder="1" applyAlignment="1">
      <alignment horizontal="center" vertical="center"/>
    </xf>
    <xf numFmtId="0" fontId="12" fillId="0" borderId="6" xfId="1" applyFont="1" applyBorder="1" applyAlignment="1">
      <alignment horizontal="center" vertical="center"/>
    </xf>
    <xf numFmtId="49" fontId="12" fillId="0" borderId="3" xfId="1" applyNumberFormat="1" applyFont="1" applyBorder="1" applyAlignment="1">
      <alignment horizontal="center" vertical="center"/>
    </xf>
    <xf numFmtId="49" fontId="12" fillId="0" borderId="4" xfId="1" applyNumberFormat="1" applyFont="1" applyBorder="1" applyAlignment="1">
      <alignment horizontal="center" vertical="center"/>
    </xf>
    <xf numFmtId="49" fontId="12" fillId="0" borderId="6" xfId="1" applyNumberFormat="1" applyFont="1" applyBorder="1" applyAlignment="1">
      <alignment horizontal="center" vertical="center"/>
    </xf>
    <xf numFmtId="49" fontId="3" fillId="0" borderId="2" xfId="0" applyNumberFormat="1" applyFont="1" applyBorder="1" applyAlignment="1">
      <alignment horizontal="center" vertical="center"/>
    </xf>
  </cellXfs>
  <cellStyles count="2">
    <cellStyle name="Normal" xfId="0" builtinId="0"/>
    <cellStyle name="Normal_Eesti VMV08-algtabelid-v6" xfId="1"/>
  </cellStyles>
  <dxfs count="80">
    <dxf>
      <font>
        <condense val="0"/>
        <extend val="0"/>
        <color indexed="9"/>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b/>
        <i val="0"/>
        <condense val="0"/>
        <extend val="0"/>
      </font>
    </dxf>
    <dxf>
      <font>
        <condense val="0"/>
        <extend val="0"/>
        <color indexed="4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b/>
        <i val="0"/>
        <condense val="0"/>
        <extend val="0"/>
      </font>
    </dxf>
    <dxf>
      <font>
        <condense val="0"/>
        <extend val="0"/>
        <color indexed="42"/>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279401</xdr:colOff>
      <xdr:row>1</xdr:row>
      <xdr:rowOff>11352</xdr:rowOff>
    </xdr:from>
    <xdr:to>
      <xdr:col>1</xdr:col>
      <xdr:colOff>854034</xdr:colOff>
      <xdr:row>4</xdr:row>
      <xdr:rowOff>146050</xdr:rowOff>
    </xdr:to>
    <xdr:pic>
      <xdr:nvPicPr>
        <xdr:cNvPr id="2" name="Pilt 1" descr="http://lauatennis.ee/web/sites/default/files/field/image/2011-2012/Balteco%20valge%20logo%202.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39952"/>
          <a:ext cx="660358" cy="668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279401</xdr:colOff>
      <xdr:row>1</xdr:row>
      <xdr:rowOff>11352</xdr:rowOff>
    </xdr:from>
    <xdr:to>
      <xdr:col>1</xdr:col>
      <xdr:colOff>844509</xdr:colOff>
      <xdr:row>4</xdr:row>
      <xdr:rowOff>146050</xdr:rowOff>
    </xdr:to>
    <xdr:pic>
      <xdr:nvPicPr>
        <xdr:cNvPr id="2" name="Pilt 1" descr="http://lauatennis.ee/web/sites/default/files/field/image/2011-2012/Balteco%20valge%20logo%202.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39952"/>
          <a:ext cx="650833" cy="668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koit\Downloads\EVMV-N-Liiga-4paev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koit\Downloads\EVMV-M-PlayOf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koit\Downloads\EVMV-K-Liiga-4paev_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ised"/>
      <sheetName val="DATA"/>
      <sheetName val="Games"/>
      <sheetName val="Loos"/>
      <sheetName val="Prot"/>
      <sheetName val="Leht1"/>
      <sheetName val="Leht2"/>
      <sheetName val="Protokolli_1p"/>
      <sheetName val="Protokolli_2p"/>
      <sheetName val="Protokolli_3p"/>
      <sheetName val="Loosilehed"/>
    </sheetNames>
    <sheetDataSet>
      <sheetData sheetId="0"/>
      <sheetData sheetId="1">
        <row r="3">
          <cell r="A3">
            <v>1</v>
          </cell>
          <cell r="B3" t="str">
            <v>-</v>
          </cell>
          <cell r="C3" t="str">
            <v>-</v>
          </cell>
          <cell r="D3" t="str">
            <v>-</v>
          </cell>
          <cell r="H3">
            <v>1</v>
          </cell>
          <cell r="I3">
            <v>1</v>
          </cell>
          <cell r="J3">
            <v>5</v>
          </cell>
          <cell r="K3" t="str">
            <v>I voor</v>
          </cell>
          <cell r="L3">
            <v>0.41666666666666669</v>
          </cell>
          <cell r="M3">
            <v>43750</v>
          </cell>
          <cell r="N3" t="str">
            <v>Naiskonnad</v>
          </cell>
          <cell r="O3">
            <v>9</v>
          </cell>
          <cell r="P3" t="str">
            <v>I</v>
          </cell>
          <cell r="Q3" t="str">
            <v>Päev</v>
          </cell>
          <cell r="R3">
            <v>1</v>
          </cell>
          <cell r="S3" t="str">
            <v>Viljandi</v>
          </cell>
          <cell r="T3">
            <v>115</v>
          </cell>
        </row>
        <row r="4">
          <cell r="A4">
            <v>2</v>
          </cell>
          <cell r="B4" t="str">
            <v>-</v>
          </cell>
          <cell r="C4" t="str">
            <v>-</v>
          </cell>
          <cell r="D4" t="str">
            <v>-</v>
          </cell>
          <cell r="H4">
            <v>2</v>
          </cell>
          <cell r="I4">
            <v>2</v>
          </cell>
          <cell r="J4">
            <v>6</v>
          </cell>
          <cell r="K4" t="str">
            <v>I voor</v>
          </cell>
          <cell r="L4">
            <v>0.41666666666666669</v>
          </cell>
          <cell r="M4">
            <v>43750</v>
          </cell>
          <cell r="N4" t="str">
            <v>Naiskonnad</v>
          </cell>
          <cell r="O4">
            <v>10</v>
          </cell>
          <cell r="P4" t="str">
            <v>I</v>
          </cell>
          <cell r="Q4" t="str">
            <v>Päev</v>
          </cell>
          <cell r="R4">
            <v>1</v>
          </cell>
          <cell r="S4" t="str">
            <v>Viljandi</v>
          </cell>
          <cell r="T4">
            <v>126</v>
          </cell>
        </row>
        <row r="5">
          <cell r="A5">
            <v>3</v>
          </cell>
          <cell r="B5" t="str">
            <v>-</v>
          </cell>
          <cell r="C5" t="str">
            <v>-</v>
          </cell>
          <cell r="D5" t="str">
            <v>-</v>
          </cell>
          <cell r="H5">
            <v>3</v>
          </cell>
          <cell r="I5">
            <v>3</v>
          </cell>
          <cell r="J5">
            <v>7</v>
          </cell>
          <cell r="K5" t="str">
            <v>I voor</v>
          </cell>
          <cell r="L5">
            <v>0.41666666666666669</v>
          </cell>
          <cell r="M5">
            <v>43750</v>
          </cell>
          <cell r="N5" t="str">
            <v>Naiskonnad</v>
          </cell>
          <cell r="O5">
            <v>11</v>
          </cell>
          <cell r="P5" t="str">
            <v>I</v>
          </cell>
          <cell r="Q5" t="str">
            <v>Päev</v>
          </cell>
          <cell r="R5">
            <v>1</v>
          </cell>
          <cell r="S5" t="str">
            <v>Viljandi</v>
          </cell>
          <cell r="T5">
            <v>137</v>
          </cell>
        </row>
        <row r="6">
          <cell r="A6">
            <v>4</v>
          </cell>
          <cell r="B6" t="str">
            <v>-</v>
          </cell>
          <cell r="C6" t="str">
            <v>-</v>
          </cell>
          <cell r="D6" t="str">
            <v>-</v>
          </cell>
          <cell r="H6">
            <v>4</v>
          </cell>
          <cell r="I6">
            <v>4</v>
          </cell>
          <cell r="J6">
            <v>8</v>
          </cell>
          <cell r="K6" t="str">
            <v>I voor</v>
          </cell>
          <cell r="L6">
            <v>0.41666666666666669</v>
          </cell>
          <cell r="M6">
            <v>43750</v>
          </cell>
          <cell r="N6" t="str">
            <v>Naiskonnad</v>
          </cell>
          <cell r="O6">
            <v>12</v>
          </cell>
          <cell r="P6" t="str">
            <v>I</v>
          </cell>
          <cell r="Q6" t="str">
            <v>Päev</v>
          </cell>
          <cell r="R6">
            <v>1</v>
          </cell>
          <cell r="S6" t="str">
            <v>Viljandi</v>
          </cell>
          <cell r="T6">
            <v>148</v>
          </cell>
        </row>
        <row r="7">
          <cell r="A7">
            <v>5</v>
          </cell>
          <cell r="B7" t="str">
            <v>-</v>
          </cell>
          <cell r="C7" t="str">
            <v>-</v>
          </cell>
          <cell r="D7" t="str">
            <v>-</v>
          </cell>
          <cell r="H7">
            <v>5</v>
          </cell>
          <cell r="I7">
            <v>1</v>
          </cell>
          <cell r="J7">
            <v>6</v>
          </cell>
          <cell r="K7" t="str">
            <v>II voor</v>
          </cell>
          <cell r="L7">
            <v>0.52083333333333337</v>
          </cell>
          <cell r="M7">
            <v>43750</v>
          </cell>
          <cell r="N7" t="str">
            <v>Naiskonnad</v>
          </cell>
          <cell r="O7">
            <v>11</v>
          </cell>
          <cell r="P7" t="str">
            <v>II</v>
          </cell>
          <cell r="Q7" t="str">
            <v>Päev</v>
          </cell>
          <cell r="R7">
            <v>1</v>
          </cell>
          <cell r="S7" t="str">
            <v>Viljandi</v>
          </cell>
          <cell r="T7">
            <v>116</v>
          </cell>
        </row>
        <row r="8">
          <cell r="A8">
            <v>6</v>
          </cell>
          <cell r="B8" t="str">
            <v>-</v>
          </cell>
          <cell r="C8" t="str">
            <v>-</v>
          </cell>
          <cell r="D8" t="str">
            <v>-</v>
          </cell>
          <cell r="H8">
            <v>6</v>
          </cell>
          <cell r="I8">
            <v>2</v>
          </cell>
          <cell r="J8">
            <v>5</v>
          </cell>
          <cell r="K8" t="str">
            <v>II voor</v>
          </cell>
          <cell r="L8">
            <v>0.52083333333333337</v>
          </cell>
          <cell r="M8">
            <v>43750</v>
          </cell>
          <cell r="N8" t="str">
            <v>Naiskonnad</v>
          </cell>
          <cell r="O8">
            <v>9</v>
          </cell>
          <cell r="P8" t="str">
            <v>II</v>
          </cell>
          <cell r="Q8" t="str">
            <v>Päev</v>
          </cell>
          <cell r="R8">
            <v>1</v>
          </cell>
          <cell r="S8" t="str">
            <v>Viljandi</v>
          </cell>
          <cell r="T8">
            <v>125</v>
          </cell>
        </row>
        <row r="9">
          <cell r="A9">
            <v>7</v>
          </cell>
          <cell r="B9" t="str">
            <v>-</v>
          </cell>
          <cell r="C9" t="str">
            <v>-</v>
          </cell>
          <cell r="D9" t="str">
            <v>-</v>
          </cell>
          <cell r="H9">
            <v>7</v>
          </cell>
          <cell r="I9">
            <v>3</v>
          </cell>
          <cell r="J9">
            <v>8</v>
          </cell>
          <cell r="K9" t="str">
            <v>II voor</v>
          </cell>
          <cell r="L9">
            <v>0.52083333333333337</v>
          </cell>
          <cell r="M9">
            <v>43750</v>
          </cell>
          <cell r="N9" t="str">
            <v>Naiskonnad</v>
          </cell>
          <cell r="O9">
            <v>12</v>
          </cell>
          <cell r="P9" t="str">
            <v>II</v>
          </cell>
          <cell r="Q9" t="str">
            <v>Päev</v>
          </cell>
          <cell r="R9">
            <v>1</v>
          </cell>
          <cell r="S9" t="str">
            <v>Viljandi</v>
          </cell>
          <cell r="T9">
            <v>138</v>
          </cell>
        </row>
        <row r="10">
          <cell r="A10">
            <v>8</v>
          </cell>
          <cell r="B10" t="str">
            <v>-</v>
          </cell>
          <cell r="C10" t="str">
            <v>-</v>
          </cell>
          <cell r="D10" t="str">
            <v>-</v>
          </cell>
          <cell r="H10">
            <v>8</v>
          </cell>
          <cell r="I10">
            <v>4</v>
          </cell>
          <cell r="J10">
            <v>7</v>
          </cell>
          <cell r="K10" t="str">
            <v>II voor</v>
          </cell>
          <cell r="L10">
            <v>0.52083333333333337</v>
          </cell>
          <cell r="M10">
            <v>43750</v>
          </cell>
          <cell r="N10" t="str">
            <v>Naiskonnad</v>
          </cell>
          <cell r="O10">
            <v>10</v>
          </cell>
          <cell r="P10" t="str">
            <v>II</v>
          </cell>
          <cell r="Q10" t="str">
            <v>Päev</v>
          </cell>
          <cell r="R10">
            <v>1</v>
          </cell>
          <cell r="S10" t="str">
            <v>Viljandi</v>
          </cell>
          <cell r="T10">
            <v>147</v>
          </cell>
        </row>
        <row r="11">
          <cell r="A11">
            <v>9</v>
          </cell>
          <cell r="B11" t="str">
            <v>-</v>
          </cell>
          <cell r="C11" t="str">
            <v>-</v>
          </cell>
          <cell r="D11" t="str">
            <v>-</v>
          </cell>
          <cell r="H11">
            <v>9</v>
          </cell>
          <cell r="I11">
            <v>1</v>
          </cell>
          <cell r="J11">
            <v>7</v>
          </cell>
          <cell r="K11" t="str">
            <v>III voor</v>
          </cell>
          <cell r="L11">
            <v>0.625</v>
          </cell>
          <cell r="M11">
            <v>43750</v>
          </cell>
          <cell r="N11" t="str">
            <v>Naiskonnad</v>
          </cell>
          <cell r="O11">
            <v>11</v>
          </cell>
          <cell r="P11" t="str">
            <v>III</v>
          </cell>
          <cell r="Q11" t="str">
            <v>Päev</v>
          </cell>
          <cell r="R11">
            <v>1</v>
          </cell>
          <cell r="S11" t="str">
            <v>Viljandi</v>
          </cell>
          <cell r="T11">
            <v>117</v>
          </cell>
        </row>
        <row r="12">
          <cell r="A12">
            <v>10</v>
          </cell>
          <cell r="B12" t="str">
            <v>Airi</v>
          </cell>
          <cell r="C12" t="str">
            <v>AVAMERI</v>
          </cell>
          <cell r="D12" t="str">
            <v>Maardu LTK</v>
          </cell>
          <cell r="E12">
            <v>1</v>
          </cell>
          <cell r="H12">
            <v>10</v>
          </cell>
          <cell r="I12">
            <v>2</v>
          </cell>
          <cell r="J12">
            <v>8</v>
          </cell>
          <cell r="K12" t="str">
            <v>III voor</v>
          </cell>
          <cell r="L12">
            <v>0.625</v>
          </cell>
          <cell r="M12">
            <v>43750</v>
          </cell>
          <cell r="N12" t="str">
            <v>Naiskonnad</v>
          </cell>
          <cell r="O12">
            <v>12</v>
          </cell>
          <cell r="P12" t="str">
            <v>III</v>
          </cell>
          <cell r="Q12" t="str">
            <v>Päev</v>
          </cell>
          <cell r="R12">
            <v>1</v>
          </cell>
          <cell r="S12" t="str">
            <v>Viljandi</v>
          </cell>
          <cell r="T12">
            <v>128</v>
          </cell>
        </row>
        <row r="13">
          <cell r="A13">
            <v>11</v>
          </cell>
          <cell r="B13" t="str">
            <v>Karina</v>
          </cell>
          <cell r="C13" t="str">
            <v>GRIGORJAN</v>
          </cell>
          <cell r="D13" t="str">
            <v>Maardu LTK</v>
          </cell>
          <cell r="E13">
            <v>1</v>
          </cell>
          <cell r="H13">
            <v>11</v>
          </cell>
          <cell r="I13">
            <v>3</v>
          </cell>
          <cell r="J13">
            <v>5</v>
          </cell>
          <cell r="K13" t="str">
            <v>III voor</v>
          </cell>
          <cell r="L13">
            <v>0.625</v>
          </cell>
          <cell r="M13">
            <v>43750</v>
          </cell>
          <cell r="N13" t="str">
            <v>Naiskonnad</v>
          </cell>
          <cell r="O13">
            <v>10</v>
          </cell>
          <cell r="P13" t="str">
            <v>III</v>
          </cell>
          <cell r="Q13" t="str">
            <v>Päev</v>
          </cell>
          <cell r="R13">
            <v>1</v>
          </cell>
          <cell r="S13" t="str">
            <v>Viljandi</v>
          </cell>
          <cell r="T13">
            <v>135</v>
          </cell>
        </row>
        <row r="14">
          <cell r="A14">
            <v>12</v>
          </cell>
          <cell r="B14" t="str">
            <v>Alina</v>
          </cell>
          <cell r="C14" t="str">
            <v>JAGNENKOVA</v>
          </cell>
          <cell r="D14" t="str">
            <v>Maardu LTK</v>
          </cell>
          <cell r="E14">
            <v>1</v>
          </cell>
          <cell r="H14">
            <v>12</v>
          </cell>
          <cell r="I14">
            <v>4</v>
          </cell>
          <cell r="J14">
            <v>6</v>
          </cell>
          <cell r="K14" t="str">
            <v>III voor</v>
          </cell>
          <cell r="L14">
            <v>0.625</v>
          </cell>
          <cell r="M14">
            <v>43750</v>
          </cell>
          <cell r="N14" t="str">
            <v>Naiskonnad</v>
          </cell>
          <cell r="O14">
            <v>9</v>
          </cell>
          <cell r="P14" t="str">
            <v>III</v>
          </cell>
          <cell r="Q14" t="str">
            <v>Päev</v>
          </cell>
          <cell r="R14">
            <v>1</v>
          </cell>
          <cell r="S14" t="str">
            <v>Viljandi</v>
          </cell>
          <cell r="T14">
            <v>146</v>
          </cell>
        </row>
        <row r="15">
          <cell r="A15">
            <v>13</v>
          </cell>
          <cell r="B15" t="str">
            <v>Anita</v>
          </cell>
          <cell r="C15" t="str">
            <v>LISSOVENKO</v>
          </cell>
          <cell r="D15" t="str">
            <v>Maardu LTK</v>
          </cell>
          <cell r="E15">
            <v>1</v>
          </cell>
          <cell r="H15">
            <v>13</v>
          </cell>
          <cell r="I15">
            <v>1</v>
          </cell>
          <cell r="J15">
            <v>8</v>
          </cell>
          <cell r="K15" t="str">
            <v>IV voor</v>
          </cell>
          <cell r="L15">
            <v>0.72916666666666663</v>
          </cell>
          <cell r="M15">
            <v>43750</v>
          </cell>
          <cell r="N15" t="str">
            <v>Naiskonnad</v>
          </cell>
          <cell r="O15">
            <v>12</v>
          </cell>
          <cell r="P15" t="str">
            <v>IV</v>
          </cell>
          <cell r="Q15" t="str">
            <v>Päev</v>
          </cell>
          <cell r="R15">
            <v>1</v>
          </cell>
          <cell r="S15" t="str">
            <v>Viljandi</v>
          </cell>
          <cell r="T15">
            <v>118</v>
          </cell>
        </row>
        <row r="16">
          <cell r="A16">
            <v>14</v>
          </cell>
          <cell r="B16" t="str">
            <v>Marina</v>
          </cell>
          <cell r="C16" t="str">
            <v>VERENGOF</v>
          </cell>
          <cell r="D16" t="str">
            <v>Maardu LTK</v>
          </cell>
          <cell r="E16">
            <v>1</v>
          </cell>
          <cell r="H16">
            <v>14</v>
          </cell>
          <cell r="I16">
            <v>2</v>
          </cell>
          <cell r="J16">
            <v>7</v>
          </cell>
          <cell r="K16" t="str">
            <v>IV voor</v>
          </cell>
          <cell r="L16">
            <v>0.72916666666666663</v>
          </cell>
          <cell r="M16">
            <v>43750</v>
          </cell>
          <cell r="N16" t="str">
            <v>Naiskonnad</v>
          </cell>
          <cell r="O16">
            <v>9</v>
          </cell>
          <cell r="P16" t="str">
            <v>IV</v>
          </cell>
          <cell r="Q16" t="str">
            <v>Päev</v>
          </cell>
          <cell r="R16">
            <v>1</v>
          </cell>
          <cell r="S16" t="str">
            <v>Viljandi</v>
          </cell>
          <cell r="T16">
            <v>127</v>
          </cell>
        </row>
        <row r="17">
          <cell r="A17">
            <v>15</v>
          </cell>
          <cell r="B17" t="str">
            <v>Julia</v>
          </cell>
          <cell r="C17" t="str">
            <v>ŠELIHH</v>
          </cell>
          <cell r="D17" t="str">
            <v>Maardu LTK</v>
          </cell>
          <cell r="E17">
            <v>1</v>
          </cell>
          <cell r="H17">
            <v>15</v>
          </cell>
          <cell r="I17">
            <v>3</v>
          </cell>
          <cell r="J17">
            <v>6</v>
          </cell>
          <cell r="K17" t="str">
            <v>IV voor</v>
          </cell>
          <cell r="L17">
            <v>0.72916666666666663</v>
          </cell>
          <cell r="M17">
            <v>43750</v>
          </cell>
          <cell r="N17" t="str">
            <v>Naiskonnad</v>
          </cell>
          <cell r="O17">
            <v>10</v>
          </cell>
          <cell r="P17" t="str">
            <v>IV</v>
          </cell>
          <cell r="Q17" t="str">
            <v>Päev</v>
          </cell>
          <cell r="R17">
            <v>1</v>
          </cell>
          <cell r="S17" t="str">
            <v>Viljandi</v>
          </cell>
          <cell r="T17">
            <v>136</v>
          </cell>
        </row>
        <row r="18">
          <cell r="A18">
            <v>16</v>
          </cell>
          <cell r="B18" t="str">
            <v>Daria</v>
          </cell>
          <cell r="C18" t="str">
            <v>AZARENKOVA (välis)</v>
          </cell>
          <cell r="D18" t="str">
            <v>Maardu LTK</v>
          </cell>
          <cell r="E18">
            <v>1</v>
          </cell>
          <cell r="H18">
            <v>16</v>
          </cell>
          <cell r="I18">
            <v>4</v>
          </cell>
          <cell r="J18">
            <v>5</v>
          </cell>
          <cell r="K18" t="str">
            <v>IV voor</v>
          </cell>
          <cell r="L18">
            <v>0.72916666666666663</v>
          </cell>
          <cell r="M18">
            <v>43750</v>
          </cell>
          <cell r="N18" t="str">
            <v>Naiskonnad</v>
          </cell>
          <cell r="O18">
            <v>11</v>
          </cell>
          <cell r="P18" t="str">
            <v>IV</v>
          </cell>
          <cell r="Q18" t="str">
            <v>Päev</v>
          </cell>
          <cell r="R18">
            <v>1</v>
          </cell>
          <cell r="S18" t="str">
            <v>Viljandi</v>
          </cell>
          <cell r="T18">
            <v>145</v>
          </cell>
        </row>
        <row r="19">
          <cell r="A19">
            <v>17</v>
          </cell>
          <cell r="B19" t="str">
            <v>Anastassia</v>
          </cell>
          <cell r="C19" t="str">
            <v>ŠEVTSOVA (välis)</v>
          </cell>
          <cell r="D19" t="str">
            <v>Maardu LTK</v>
          </cell>
          <cell r="E19">
            <v>1</v>
          </cell>
          <cell r="H19">
            <v>17</v>
          </cell>
          <cell r="I19">
            <v>1</v>
          </cell>
          <cell r="J19">
            <v>3</v>
          </cell>
          <cell r="K19" t="str">
            <v>V voor</v>
          </cell>
          <cell r="L19">
            <v>0.45833333333333331</v>
          </cell>
          <cell r="M19">
            <v>43786</v>
          </cell>
          <cell r="N19" t="str">
            <v>Naiskonnad</v>
          </cell>
          <cell r="O19">
            <v>1</v>
          </cell>
          <cell r="P19" t="str">
            <v>V</v>
          </cell>
          <cell r="Q19" t="str">
            <v>Päev</v>
          </cell>
          <cell r="R19">
            <v>2</v>
          </cell>
          <cell r="S19" t="str">
            <v>Viljandi</v>
          </cell>
          <cell r="T19">
            <v>113</v>
          </cell>
        </row>
        <row r="20">
          <cell r="A20">
            <v>18</v>
          </cell>
          <cell r="B20" t="str">
            <v>Maria</v>
          </cell>
          <cell r="C20" t="str">
            <v>VINOGRADOVA (välis)</v>
          </cell>
          <cell r="D20" t="str">
            <v>Maardu LTK</v>
          </cell>
          <cell r="E20">
            <v>1</v>
          </cell>
          <cell r="H20">
            <v>18</v>
          </cell>
          <cell r="I20">
            <v>2</v>
          </cell>
          <cell r="J20">
            <v>4</v>
          </cell>
          <cell r="K20" t="str">
            <v>V voor</v>
          </cell>
          <cell r="L20">
            <v>0.45833333333333331</v>
          </cell>
          <cell r="M20">
            <v>43786</v>
          </cell>
          <cell r="N20" t="str">
            <v>Naiskonnad</v>
          </cell>
          <cell r="O20">
            <v>2</v>
          </cell>
          <cell r="P20" t="str">
            <v>V</v>
          </cell>
          <cell r="Q20" t="str">
            <v>Päev</v>
          </cell>
          <cell r="R20">
            <v>2</v>
          </cell>
          <cell r="S20" t="str">
            <v>Viljandi</v>
          </cell>
          <cell r="T20">
            <v>124</v>
          </cell>
        </row>
        <row r="21">
          <cell r="A21">
            <v>19</v>
          </cell>
          <cell r="B21" t="str">
            <v>Valeria</v>
          </cell>
          <cell r="C21" t="str">
            <v>SARÕTSEVA</v>
          </cell>
          <cell r="D21" t="str">
            <v>Maardu LTK</v>
          </cell>
          <cell r="E21">
            <v>1</v>
          </cell>
          <cell r="H21">
            <v>19</v>
          </cell>
          <cell r="I21">
            <v>5</v>
          </cell>
          <cell r="J21">
            <v>7</v>
          </cell>
          <cell r="K21" t="str">
            <v>V voor</v>
          </cell>
          <cell r="L21">
            <v>0.45833333333333331</v>
          </cell>
          <cell r="M21">
            <v>43786</v>
          </cell>
          <cell r="N21" t="str">
            <v>Naiskonnad</v>
          </cell>
          <cell r="O21">
            <v>3</v>
          </cell>
          <cell r="P21" t="str">
            <v>V</v>
          </cell>
          <cell r="Q21" t="str">
            <v>Päev</v>
          </cell>
          <cell r="R21">
            <v>2</v>
          </cell>
          <cell r="S21" t="str">
            <v>Viljandi</v>
          </cell>
          <cell r="T21">
            <v>157</v>
          </cell>
        </row>
        <row r="22">
          <cell r="A22">
            <v>20</v>
          </cell>
          <cell r="B22" t="str">
            <v>Tatjana</v>
          </cell>
          <cell r="C22" t="str">
            <v>TŠISTJAKOVA</v>
          </cell>
          <cell r="D22" t="str">
            <v>Aseri Spordiklubi</v>
          </cell>
          <cell r="E22">
            <v>2</v>
          </cell>
          <cell r="H22">
            <v>20</v>
          </cell>
          <cell r="I22">
            <v>6</v>
          </cell>
          <cell r="J22">
            <v>8</v>
          </cell>
          <cell r="K22" t="str">
            <v>V voor</v>
          </cell>
          <cell r="L22">
            <v>0.45833333333333331</v>
          </cell>
          <cell r="M22">
            <v>43786</v>
          </cell>
          <cell r="N22" t="str">
            <v>Naiskonnad</v>
          </cell>
          <cell r="P22" t="str">
            <v>V</v>
          </cell>
          <cell r="Q22" t="str">
            <v>Päev</v>
          </cell>
          <cell r="R22">
            <v>2</v>
          </cell>
          <cell r="S22" t="str">
            <v>Viljandi</v>
          </cell>
          <cell r="T22">
            <v>168</v>
          </cell>
        </row>
        <row r="23">
          <cell r="A23">
            <v>21</v>
          </cell>
          <cell r="B23" t="str">
            <v>Reelica</v>
          </cell>
          <cell r="C23" t="str">
            <v>HANSON</v>
          </cell>
          <cell r="D23" t="str">
            <v>Aseri Spordiklubi</v>
          </cell>
          <cell r="E23">
            <v>2</v>
          </cell>
          <cell r="H23">
            <v>21</v>
          </cell>
          <cell r="I23">
            <v>1</v>
          </cell>
          <cell r="J23">
            <v>4</v>
          </cell>
          <cell r="K23" t="str">
            <v>VI voor</v>
          </cell>
          <cell r="L23">
            <v>0.5625</v>
          </cell>
          <cell r="M23">
            <v>43786</v>
          </cell>
          <cell r="N23" t="str">
            <v>Naiskonnad</v>
          </cell>
          <cell r="O23">
            <v>2</v>
          </cell>
          <cell r="P23" t="str">
            <v>VI</v>
          </cell>
          <cell r="Q23" t="str">
            <v>Päev</v>
          </cell>
          <cell r="R23">
            <v>2</v>
          </cell>
          <cell r="S23" t="str">
            <v>Viljandi</v>
          </cell>
          <cell r="T23">
            <v>114</v>
          </cell>
        </row>
        <row r="24">
          <cell r="A24">
            <v>22</v>
          </cell>
          <cell r="B24" t="str">
            <v>Jelena</v>
          </cell>
          <cell r="C24" t="str">
            <v>TŠUNIHHINA (välis)</v>
          </cell>
          <cell r="D24" t="str">
            <v>Aseri Spordiklubi</v>
          </cell>
          <cell r="E24">
            <v>2</v>
          </cell>
          <cell r="H24">
            <v>22</v>
          </cell>
          <cell r="I24">
            <v>2</v>
          </cell>
          <cell r="J24">
            <v>3</v>
          </cell>
          <cell r="K24" t="str">
            <v>VI voor</v>
          </cell>
          <cell r="L24">
            <v>0.5625</v>
          </cell>
          <cell r="M24">
            <v>43786</v>
          </cell>
          <cell r="N24" t="str">
            <v>Naiskonnad</v>
          </cell>
          <cell r="O24">
            <v>1</v>
          </cell>
          <cell r="P24" t="str">
            <v>VI</v>
          </cell>
          <cell r="Q24" t="str">
            <v>Päev</v>
          </cell>
          <cell r="R24">
            <v>2</v>
          </cell>
          <cell r="S24" t="str">
            <v>Viljandi</v>
          </cell>
          <cell r="T24">
            <v>123</v>
          </cell>
        </row>
        <row r="25">
          <cell r="A25">
            <v>23</v>
          </cell>
          <cell r="B25" t="str">
            <v>Ina</v>
          </cell>
          <cell r="C25" t="str">
            <v>JOSEPSONE (välis)</v>
          </cell>
          <cell r="D25" t="str">
            <v>Aseri Spordiklubi</v>
          </cell>
          <cell r="E25">
            <v>2</v>
          </cell>
          <cell r="H25">
            <v>23</v>
          </cell>
          <cell r="I25">
            <v>5</v>
          </cell>
          <cell r="J25">
            <v>8</v>
          </cell>
          <cell r="K25" t="str">
            <v>VI voor</v>
          </cell>
          <cell r="L25">
            <v>0.5625</v>
          </cell>
          <cell r="M25">
            <v>43786</v>
          </cell>
          <cell r="N25" t="str">
            <v>Naiskonnad</v>
          </cell>
          <cell r="P25" t="str">
            <v>VI</v>
          </cell>
          <cell r="Q25" t="str">
            <v>Päev</v>
          </cell>
          <cell r="R25">
            <v>2</v>
          </cell>
          <cell r="S25" t="str">
            <v>Viljandi</v>
          </cell>
          <cell r="T25">
            <v>158</v>
          </cell>
        </row>
        <row r="26">
          <cell r="A26">
            <v>24</v>
          </cell>
          <cell r="B26" t="str">
            <v>Kristina</v>
          </cell>
          <cell r="C26" t="str">
            <v>ANDREJEVA</v>
          </cell>
          <cell r="D26" t="str">
            <v>Aseri Spordiklubi</v>
          </cell>
          <cell r="E26">
            <v>2</v>
          </cell>
          <cell r="H26">
            <v>24</v>
          </cell>
          <cell r="I26">
            <v>6</v>
          </cell>
          <cell r="J26">
            <v>7</v>
          </cell>
          <cell r="K26" t="str">
            <v>VI voor</v>
          </cell>
          <cell r="L26">
            <v>0.5625</v>
          </cell>
          <cell r="M26">
            <v>43786</v>
          </cell>
          <cell r="N26" t="str">
            <v>Naiskonnad</v>
          </cell>
          <cell r="O26">
            <v>3</v>
          </cell>
          <cell r="P26" t="str">
            <v>VI</v>
          </cell>
          <cell r="Q26" t="str">
            <v>Päev</v>
          </cell>
          <cell r="R26">
            <v>2</v>
          </cell>
          <cell r="S26" t="str">
            <v>Viljandi</v>
          </cell>
          <cell r="T26">
            <v>167</v>
          </cell>
        </row>
        <row r="27">
          <cell r="A27">
            <v>25</v>
          </cell>
          <cell r="B27" t="str">
            <v>Glafira</v>
          </cell>
          <cell r="C27" t="str">
            <v>NAGEL</v>
          </cell>
          <cell r="D27" t="str">
            <v>Aseri Spordiklubi</v>
          </cell>
          <cell r="E27">
            <v>2</v>
          </cell>
          <cell r="H27">
            <v>25</v>
          </cell>
          <cell r="I27">
            <v>1</v>
          </cell>
          <cell r="J27">
            <v>2</v>
          </cell>
          <cell r="K27" t="str">
            <v>VII voor</v>
          </cell>
          <cell r="L27">
            <v>0.66666666666666663</v>
          </cell>
          <cell r="M27">
            <v>43786</v>
          </cell>
          <cell r="N27" t="str">
            <v>Naiskonnad</v>
          </cell>
          <cell r="O27">
            <v>1</v>
          </cell>
          <cell r="P27" t="str">
            <v>VII</v>
          </cell>
          <cell r="Q27" t="str">
            <v>Päev</v>
          </cell>
          <cell r="R27">
            <v>2</v>
          </cell>
          <cell r="S27" t="str">
            <v>Viljandi</v>
          </cell>
          <cell r="T27">
            <v>112</v>
          </cell>
        </row>
        <row r="28">
          <cell r="A28">
            <v>26</v>
          </cell>
          <cell r="B28" t="str">
            <v>Karmen</v>
          </cell>
          <cell r="C28" t="str">
            <v>KOZMA</v>
          </cell>
          <cell r="D28" t="str">
            <v>Aseri Spordiklubi</v>
          </cell>
          <cell r="E28">
            <v>2</v>
          </cell>
          <cell r="H28">
            <v>26</v>
          </cell>
          <cell r="I28">
            <v>3</v>
          </cell>
          <cell r="J28">
            <v>4</v>
          </cell>
          <cell r="K28" t="str">
            <v>VII voor</v>
          </cell>
          <cell r="L28">
            <v>0.66666666666666663</v>
          </cell>
          <cell r="M28">
            <v>43786</v>
          </cell>
          <cell r="N28" t="str">
            <v>Naiskonnad</v>
          </cell>
          <cell r="O28">
            <v>2</v>
          </cell>
          <cell r="P28" t="str">
            <v>VII</v>
          </cell>
          <cell r="Q28" t="str">
            <v>Päev</v>
          </cell>
          <cell r="R28">
            <v>2</v>
          </cell>
          <cell r="S28" t="str">
            <v>Viljandi</v>
          </cell>
          <cell r="T28">
            <v>134</v>
          </cell>
        </row>
        <row r="29">
          <cell r="A29">
            <v>27</v>
          </cell>
          <cell r="B29" t="str">
            <v>Rebeca</v>
          </cell>
          <cell r="C29" t="str">
            <v>HANSON</v>
          </cell>
          <cell r="D29" t="str">
            <v>Aseri Spordiklubi</v>
          </cell>
          <cell r="E29">
            <v>2</v>
          </cell>
          <cell r="H29">
            <v>27</v>
          </cell>
          <cell r="I29">
            <v>5</v>
          </cell>
          <cell r="J29">
            <v>6</v>
          </cell>
          <cell r="K29" t="str">
            <v>VII voor</v>
          </cell>
          <cell r="L29">
            <v>0.66666666666666663</v>
          </cell>
          <cell r="M29">
            <v>43786</v>
          </cell>
          <cell r="N29" t="str">
            <v>Naiskonnad</v>
          </cell>
          <cell r="O29">
            <v>3</v>
          </cell>
          <cell r="P29" t="str">
            <v>VII</v>
          </cell>
          <cell r="Q29" t="str">
            <v>Päev</v>
          </cell>
          <cell r="R29">
            <v>2</v>
          </cell>
          <cell r="S29" t="str">
            <v>Viljandi</v>
          </cell>
          <cell r="T29">
            <v>156</v>
          </cell>
        </row>
        <row r="30">
          <cell r="A30">
            <v>28</v>
          </cell>
          <cell r="B30" t="str">
            <v>Valerie</v>
          </cell>
          <cell r="C30" t="str">
            <v>LONSKI</v>
          </cell>
          <cell r="D30" t="str">
            <v>Aseri Spordiklubi</v>
          </cell>
          <cell r="E30">
            <v>2</v>
          </cell>
          <cell r="H30">
            <v>28</v>
          </cell>
          <cell r="I30">
            <v>7</v>
          </cell>
          <cell r="J30">
            <v>8</v>
          </cell>
          <cell r="K30" t="str">
            <v>VII voor</v>
          </cell>
          <cell r="L30">
            <v>0.66666666666666663</v>
          </cell>
          <cell r="M30">
            <v>43786</v>
          </cell>
          <cell r="N30" t="str">
            <v>Naiskonnad</v>
          </cell>
          <cell r="P30" t="str">
            <v>VII</v>
          </cell>
          <cell r="Q30" t="str">
            <v>Päev</v>
          </cell>
          <cell r="R30">
            <v>2</v>
          </cell>
          <cell r="S30" t="str">
            <v>Viljandi</v>
          </cell>
          <cell r="T30">
            <v>178</v>
          </cell>
        </row>
        <row r="31">
          <cell r="A31">
            <v>29</v>
          </cell>
          <cell r="B31" t="str">
            <v>Daria</v>
          </cell>
          <cell r="C31" t="str">
            <v>SEMENOVA (välis)</v>
          </cell>
          <cell r="D31" t="str">
            <v>Aseri Spordiklubi</v>
          </cell>
          <cell r="E31">
            <v>2</v>
          </cell>
          <cell r="H31">
            <v>29</v>
          </cell>
          <cell r="I31">
            <v>2</v>
          </cell>
          <cell r="J31">
            <v>7</v>
          </cell>
          <cell r="K31" t="str">
            <v>I voor</v>
          </cell>
          <cell r="L31">
            <v>0.41666666666666669</v>
          </cell>
          <cell r="M31">
            <v>43855</v>
          </cell>
          <cell r="N31" t="str">
            <v>Naiskonnad</v>
          </cell>
          <cell r="O31">
            <v>9</v>
          </cell>
          <cell r="P31" t="str">
            <v>I</v>
          </cell>
          <cell r="Q31" t="str">
            <v>Päev</v>
          </cell>
          <cell r="R31">
            <v>3</v>
          </cell>
          <cell r="S31" t="str">
            <v>Tallinn</v>
          </cell>
          <cell r="T31">
            <v>227</v>
          </cell>
        </row>
        <row r="32">
          <cell r="A32">
            <v>30</v>
          </cell>
          <cell r="B32" t="str">
            <v>Liidia</v>
          </cell>
          <cell r="C32" t="str">
            <v>ANDREEVA</v>
          </cell>
          <cell r="D32" t="str">
            <v>LTK Narova</v>
          </cell>
          <cell r="E32">
            <v>3</v>
          </cell>
          <cell r="H32">
            <v>30</v>
          </cell>
          <cell r="I32">
            <v>3</v>
          </cell>
          <cell r="J32">
            <v>5</v>
          </cell>
          <cell r="K32" t="str">
            <v>I voor</v>
          </cell>
          <cell r="L32">
            <v>0.41666666666666669</v>
          </cell>
          <cell r="M32">
            <v>43855</v>
          </cell>
          <cell r="N32" t="str">
            <v>Naiskonnad</v>
          </cell>
          <cell r="O32">
            <v>10</v>
          </cell>
          <cell r="P32" t="str">
            <v>I</v>
          </cell>
          <cell r="Q32" t="str">
            <v>Päev</v>
          </cell>
          <cell r="R32">
            <v>3</v>
          </cell>
          <cell r="S32" t="str">
            <v>Tallinn</v>
          </cell>
          <cell r="T32">
            <v>235</v>
          </cell>
        </row>
        <row r="33">
          <cell r="A33">
            <v>31</v>
          </cell>
          <cell r="B33" t="str">
            <v>Anastassia</v>
          </cell>
          <cell r="C33" t="str">
            <v>MELNIKOVA</v>
          </cell>
          <cell r="D33" t="str">
            <v>LTK Narova</v>
          </cell>
          <cell r="E33">
            <v>3</v>
          </cell>
          <cell r="H33">
            <v>31</v>
          </cell>
          <cell r="I33">
            <v>1</v>
          </cell>
          <cell r="J33">
            <v>6</v>
          </cell>
          <cell r="K33" t="str">
            <v>I voor</v>
          </cell>
          <cell r="L33">
            <v>0.41666666666666669</v>
          </cell>
          <cell r="M33">
            <v>43855</v>
          </cell>
          <cell r="N33" t="str">
            <v>Naiskonnad</v>
          </cell>
          <cell r="O33">
            <v>11</v>
          </cell>
          <cell r="P33" t="str">
            <v>I</v>
          </cell>
          <cell r="Q33" t="str">
            <v>Päev</v>
          </cell>
          <cell r="R33">
            <v>3</v>
          </cell>
          <cell r="S33" t="str">
            <v>Tallinn</v>
          </cell>
          <cell r="T33">
            <v>216</v>
          </cell>
        </row>
        <row r="34">
          <cell r="A34">
            <v>32</v>
          </cell>
          <cell r="B34" t="str">
            <v>Vitalia</v>
          </cell>
          <cell r="C34" t="str">
            <v>REINOL</v>
          </cell>
          <cell r="D34" t="str">
            <v>LTK Narova</v>
          </cell>
          <cell r="E34">
            <v>3</v>
          </cell>
          <cell r="H34">
            <v>32</v>
          </cell>
          <cell r="I34">
            <v>4</v>
          </cell>
          <cell r="J34">
            <v>8</v>
          </cell>
          <cell r="K34" t="str">
            <v>I voor</v>
          </cell>
          <cell r="L34">
            <v>0.41666666666666669</v>
          </cell>
          <cell r="M34">
            <v>43855</v>
          </cell>
          <cell r="N34" t="str">
            <v>Naiskonnad</v>
          </cell>
          <cell r="P34" t="str">
            <v>I</v>
          </cell>
          <cell r="Q34" t="str">
            <v>Päev</v>
          </cell>
          <cell r="R34">
            <v>3</v>
          </cell>
          <cell r="S34" t="str">
            <v>Tallinn</v>
          </cell>
          <cell r="T34">
            <v>248</v>
          </cell>
        </row>
        <row r="35">
          <cell r="A35">
            <v>33</v>
          </cell>
          <cell r="B35" t="str">
            <v>Anastassia</v>
          </cell>
          <cell r="C35" t="str">
            <v>ANDREJEVA</v>
          </cell>
          <cell r="D35" t="str">
            <v>LTK Narova</v>
          </cell>
          <cell r="E35">
            <v>3</v>
          </cell>
          <cell r="H35">
            <v>33</v>
          </cell>
          <cell r="I35">
            <v>2</v>
          </cell>
          <cell r="J35">
            <v>5</v>
          </cell>
          <cell r="K35" t="str">
            <v>II voor</v>
          </cell>
          <cell r="L35">
            <v>0.52083333333333337</v>
          </cell>
          <cell r="M35">
            <v>43855</v>
          </cell>
          <cell r="N35" t="str">
            <v>Naiskonnad</v>
          </cell>
          <cell r="O35">
            <v>11</v>
          </cell>
          <cell r="P35" t="str">
            <v>II</v>
          </cell>
          <cell r="Q35" t="str">
            <v>Päev</v>
          </cell>
          <cell r="R35">
            <v>3</v>
          </cell>
          <cell r="S35" t="str">
            <v>Tallinn</v>
          </cell>
          <cell r="T35">
            <v>225</v>
          </cell>
        </row>
        <row r="36">
          <cell r="A36">
            <v>34</v>
          </cell>
          <cell r="B36" t="str">
            <v>Arina</v>
          </cell>
          <cell r="C36" t="str">
            <v>LITVINOVA</v>
          </cell>
          <cell r="D36" t="str">
            <v>LTK Narova</v>
          </cell>
          <cell r="E36">
            <v>3</v>
          </cell>
          <cell r="H36">
            <v>34</v>
          </cell>
          <cell r="I36">
            <v>3</v>
          </cell>
          <cell r="J36">
            <v>7</v>
          </cell>
          <cell r="K36" t="str">
            <v>II voor</v>
          </cell>
          <cell r="L36">
            <v>0.52083333333333337</v>
          </cell>
          <cell r="M36">
            <v>43855</v>
          </cell>
          <cell r="N36" t="str">
            <v>Naiskonnad</v>
          </cell>
          <cell r="O36">
            <v>9</v>
          </cell>
          <cell r="P36" t="str">
            <v>II</v>
          </cell>
          <cell r="Q36" t="str">
            <v>Päev</v>
          </cell>
          <cell r="R36">
            <v>3</v>
          </cell>
          <cell r="S36" t="str">
            <v>Tallinn</v>
          </cell>
          <cell r="T36">
            <v>237</v>
          </cell>
        </row>
        <row r="37">
          <cell r="A37">
            <v>35</v>
          </cell>
          <cell r="B37" t="str">
            <v>Maria</v>
          </cell>
          <cell r="C37" t="str">
            <v>ŽAVRONKOVA</v>
          </cell>
          <cell r="D37" t="str">
            <v>LTK Narova</v>
          </cell>
          <cell r="E37">
            <v>3</v>
          </cell>
          <cell r="H37">
            <v>35</v>
          </cell>
          <cell r="I37">
            <v>1</v>
          </cell>
          <cell r="J37">
            <v>8</v>
          </cell>
          <cell r="K37" t="str">
            <v>II voor</v>
          </cell>
          <cell r="L37">
            <v>0.52083333333333337</v>
          </cell>
          <cell r="M37">
            <v>43855</v>
          </cell>
          <cell r="N37" t="str">
            <v>Naiskonnad</v>
          </cell>
          <cell r="O37">
            <v>0</v>
          </cell>
          <cell r="P37" t="str">
            <v>II</v>
          </cell>
          <cell r="Q37" t="str">
            <v>Päev</v>
          </cell>
          <cell r="R37">
            <v>3</v>
          </cell>
          <cell r="S37" t="str">
            <v>Tallinn</v>
          </cell>
          <cell r="T37">
            <v>218</v>
          </cell>
        </row>
        <row r="38">
          <cell r="A38">
            <v>36</v>
          </cell>
          <cell r="B38" t="str">
            <v>Kristina</v>
          </cell>
          <cell r="C38" t="str">
            <v>VASSILJEVA</v>
          </cell>
          <cell r="D38" t="str">
            <v>LTK Narova</v>
          </cell>
          <cell r="E38">
            <v>3</v>
          </cell>
          <cell r="H38">
            <v>36</v>
          </cell>
          <cell r="I38">
            <v>4</v>
          </cell>
          <cell r="J38">
            <v>6</v>
          </cell>
          <cell r="K38" t="str">
            <v>II voor</v>
          </cell>
          <cell r="L38">
            <v>0.52083333333333337</v>
          </cell>
          <cell r="M38">
            <v>43855</v>
          </cell>
          <cell r="N38" t="str">
            <v>Naiskonnad</v>
          </cell>
          <cell r="O38">
            <v>10</v>
          </cell>
          <cell r="P38" t="str">
            <v>II</v>
          </cell>
          <cell r="Q38" t="str">
            <v>Päev</v>
          </cell>
          <cell r="R38">
            <v>3</v>
          </cell>
          <cell r="S38" t="str">
            <v>Tallinn</v>
          </cell>
          <cell r="T38">
            <v>246</v>
          </cell>
        </row>
        <row r="39">
          <cell r="A39">
            <v>37</v>
          </cell>
          <cell r="B39" t="str">
            <v>Sofija</v>
          </cell>
          <cell r="C39" t="str">
            <v>PETROVA</v>
          </cell>
          <cell r="D39" t="str">
            <v>LTK Narova</v>
          </cell>
          <cell r="E39">
            <v>3</v>
          </cell>
          <cell r="H39">
            <v>37</v>
          </cell>
          <cell r="I39">
            <v>2</v>
          </cell>
          <cell r="J39">
            <v>6</v>
          </cell>
          <cell r="K39" t="str">
            <v>III voor</v>
          </cell>
          <cell r="L39">
            <v>0.625</v>
          </cell>
          <cell r="M39">
            <v>43855</v>
          </cell>
          <cell r="N39" t="str">
            <v>Naiskonnad</v>
          </cell>
          <cell r="O39">
            <v>11</v>
          </cell>
          <cell r="P39" t="str">
            <v>III</v>
          </cell>
          <cell r="Q39" t="str">
            <v>Päev</v>
          </cell>
          <cell r="R39">
            <v>3</v>
          </cell>
          <cell r="S39" t="str">
            <v>Tallinn</v>
          </cell>
          <cell r="T39">
            <v>226</v>
          </cell>
        </row>
        <row r="40">
          <cell r="A40">
            <v>38</v>
          </cell>
          <cell r="B40" t="str">
            <v>Valeria</v>
          </cell>
          <cell r="C40" t="str">
            <v>PETROVA</v>
          </cell>
          <cell r="D40" t="str">
            <v>LTK Narova</v>
          </cell>
          <cell r="E40">
            <v>3</v>
          </cell>
          <cell r="H40">
            <v>38</v>
          </cell>
          <cell r="I40">
            <v>3</v>
          </cell>
          <cell r="J40">
            <v>8</v>
          </cell>
          <cell r="K40" t="str">
            <v>III voor</v>
          </cell>
          <cell r="L40">
            <v>0.625</v>
          </cell>
          <cell r="M40">
            <v>43855</v>
          </cell>
          <cell r="N40" t="str">
            <v>Naiskonnad</v>
          </cell>
          <cell r="O40">
            <v>0</v>
          </cell>
          <cell r="P40" t="str">
            <v>III</v>
          </cell>
          <cell r="Q40" t="str">
            <v>Päev</v>
          </cell>
          <cell r="R40">
            <v>3</v>
          </cell>
          <cell r="S40" t="str">
            <v>Tallinn</v>
          </cell>
          <cell r="T40">
            <v>238</v>
          </cell>
        </row>
        <row r="41">
          <cell r="A41">
            <v>39</v>
          </cell>
          <cell r="B41" t="str">
            <v>Anastassia</v>
          </cell>
          <cell r="C41" t="str">
            <v>LUŠNIKOVA</v>
          </cell>
          <cell r="D41" t="str">
            <v>LTK Narova</v>
          </cell>
          <cell r="E41">
            <v>3</v>
          </cell>
          <cell r="H41">
            <v>39</v>
          </cell>
          <cell r="I41">
            <v>1</v>
          </cell>
          <cell r="J41">
            <v>7</v>
          </cell>
          <cell r="K41" t="str">
            <v>III voor</v>
          </cell>
          <cell r="L41">
            <v>0.625</v>
          </cell>
          <cell r="M41">
            <v>43855</v>
          </cell>
          <cell r="N41" t="str">
            <v>Naiskonnad</v>
          </cell>
          <cell r="O41">
            <v>10</v>
          </cell>
          <cell r="P41" t="str">
            <v>III</v>
          </cell>
          <cell r="Q41" t="str">
            <v>Päev</v>
          </cell>
          <cell r="R41">
            <v>3</v>
          </cell>
          <cell r="S41" t="str">
            <v>Tallinn</v>
          </cell>
          <cell r="T41">
            <v>217</v>
          </cell>
        </row>
        <row r="42">
          <cell r="A42">
            <v>40</v>
          </cell>
          <cell r="B42" t="str">
            <v>Kätlin</v>
          </cell>
          <cell r="C42" t="str">
            <v>LATT</v>
          </cell>
          <cell r="D42" t="str">
            <v>LTK Kalev</v>
          </cell>
          <cell r="E42">
            <v>4</v>
          </cell>
          <cell r="H42">
            <v>40</v>
          </cell>
          <cell r="I42">
            <v>4</v>
          </cell>
          <cell r="J42">
            <v>5</v>
          </cell>
          <cell r="K42" t="str">
            <v>III voor</v>
          </cell>
          <cell r="L42">
            <v>0.625</v>
          </cell>
          <cell r="M42">
            <v>43855</v>
          </cell>
          <cell r="N42" t="str">
            <v>Naiskonnad</v>
          </cell>
          <cell r="O42">
            <v>9</v>
          </cell>
          <cell r="P42" t="str">
            <v>III</v>
          </cell>
          <cell r="Q42" t="str">
            <v>Päev</v>
          </cell>
          <cell r="R42">
            <v>3</v>
          </cell>
          <cell r="S42" t="str">
            <v>Tallinn</v>
          </cell>
          <cell r="T42">
            <v>245</v>
          </cell>
        </row>
        <row r="43">
          <cell r="A43">
            <v>41</v>
          </cell>
          <cell r="B43" t="str">
            <v>Marina</v>
          </cell>
          <cell r="C43" t="str">
            <v>SIREL</v>
          </cell>
          <cell r="D43" t="str">
            <v>LTK Kalev</v>
          </cell>
          <cell r="E43">
            <v>4</v>
          </cell>
          <cell r="H43">
            <v>41</v>
          </cell>
          <cell r="I43">
            <v>2</v>
          </cell>
          <cell r="J43">
            <v>8</v>
          </cell>
          <cell r="K43" t="str">
            <v>IV voor</v>
          </cell>
          <cell r="L43">
            <v>0.72916666666666663</v>
          </cell>
          <cell r="M43">
            <v>43855</v>
          </cell>
          <cell r="N43" t="str">
            <v>Naiskonnad</v>
          </cell>
          <cell r="P43" t="str">
            <v>IV</v>
          </cell>
          <cell r="Q43" t="str">
            <v>Päev</v>
          </cell>
          <cell r="R43">
            <v>3</v>
          </cell>
          <cell r="S43" t="str">
            <v>Tallinn</v>
          </cell>
          <cell r="T43">
            <v>228</v>
          </cell>
        </row>
        <row r="44">
          <cell r="A44">
            <v>42</v>
          </cell>
          <cell r="B44" t="str">
            <v>Kristina</v>
          </cell>
          <cell r="C44" t="str">
            <v>ŠEVTSOVA</v>
          </cell>
          <cell r="D44" t="str">
            <v>LTK Kalev</v>
          </cell>
          <cell r="E44">
            <v>4</v>
          </cell>
          <cell r="H44">
            <v>42</v>
          </cell>
          <cell r="I44">
            <v>3</v>
          </cell>
          <cell r="J44">
            <v>6</v>
          </cell>
          <cell r="K44" t="str">
            <v>IV voor</v>
          </cell>
          <cell r="L44">
            <v>0.72916666666666663</v>
          </cell>
          <cell r="M44">
            <v>43855</v>
          </cell>
          <cell r="N44" t="str">
            <v>Naiskonnad</v>
          </cell>
          <cell r="O44">
            <v>11</v>
          </cell>
          <cell r="P44" t="str">
            <v>IV</v>
          </cell>
          <cell r="Q44" t="str">
            <v>Päev</v>
          </cell>
          <cell r="R44">
            <v>3</v>
          </cell>
          <cell r="S44" t="str">
            <v>Tallinn</v>
          </cell>
          <cell r="T44">
            <v>236</v>
          </cell>
        </row>
        <row r="45">
          <cell r="A45">
            <v>43</v>
          </cell>
          <cell r="B45" t="str">
            <v>Pille</v>
          </cell>
          <cell r="C45" t="str">
            <v>VEESAAR</v>
          </cell>
          <cell r="D45" t="str">
            <v>LTK Kalev</v>
          </cell>
          <cell r="E45">
            <v>4</v>
          </cell>
          <cell r="H45">
            <v>43</v>
          </cell>
          <cell r="I45">
            <v>1</v>
          </cell>
          <cell r="J45">
            <v>5</v>
          </cell>
          <cell r="K45" t="str">
            <v>IV voor</v>
          </cell>
          <cell r="L45">
            <v>0.72916666666666663</v>
          </cell>
          <cell r="M45">
            <v>43855</v>
          </cell>
          <cell r="N45" t="str">
            <v>Naiskonnad</v>
          </cell>
          <cell r="O45">
            <v>10</v>
          </cell>
          <cell r="P45" t="str">
            <v>IV</v>
          </cell>
          <cell r="Q45" t="str">
            <v>Päev</v>
          </cell>
          <cell r="R45">
            <v>3</v>
          </cell>
          <cell r="S45" t="str">
            <v>Tallinn</v>
          </cell>
          <cell r="T45">
            <v>215</v>
          </cell>
        </row>
        <row r="46">
          <cell r="A46">
            <v>44</v>
          </cell>
          <cell r="B46" t="str">
            <v>Merje</v>
          </cell>
          <cell r="C46" t="str">
            <v>AAS</v>
          </cell>
          <cell r="D46" t="str">
            <v>LTK Kalev</v>
          </cell>
          <cell r="E46">
            <v>4</v>
          </cell>
          <cell r="H46">
            <v>44</v>
          </cell>
          <cell r="I46">
            <v>4</v>
          </cell>
          <cell r="J46">
            <v>7</v>
          </cell>
          <cell r="K46" t="str">
            <v>IV voor</v>
          </cell>
          <cell r="L46">
            <v>0.72916666666666663</v>
          </cell>
          <cell r="M46">
            <v>43855</v>
          </cell>
          <cell r="N46" t="str">
            <v>Naiskonnad</v>
          </cell>
          <cell r="O46">
            <v>9</v>
          </cell>
          <cell r="P46" t="str">
            <v>IV</v>
          </cell>
          <cell r="Q46" t="str">
            <v>Päev</v>
          </cell>
          <cell r="R46">
            <v>3</v>
          </cell>
          <cell r="S46" t="str">
            <v>Tallinn</v>
          </cell>
          <cell r="T46">
            <v>247</v>
          </cell>
        </row>
        <row r="47">
          <cell r="A47">
            <v>45</v>
          </cell>
          <cell r="B47" t="str">
            <v>Kai</v>
          </cell>
          <cell r="C47" t="str">
            <v>THORNBECH</v>
          </cell>
          <cell r="D47" t="str">
            <v>LTK Kalev</v>
          </cell>
          <cell r="E47">
            <v>4</v>
          </cell>
          <cell r="H47">
            <v>45</v>
          </cell>
          <cell r="I47">
            <v>2</v>
          </cell>
          <cell r="J47">
            <v>1</v>
          </cell>
          <cell r="K47" t="str">
            <v>V voor</v>
          </cell>
          <cell r="L47">
            <v>0.45833333333333331</v>
          </cell>
          <cell r="M47">
            <v>44016</v>
          </cell>
          <cell r="N47" t="str">
            <v>Naiskonnad</v>
          </cell>
          <cell r="O47">
            <v>1</v>
          </cell>
          <cell r="P47" t="str">
            <v>V</v>
          </cell>
          <cell r="Q47" t="str">
            <v>Päev</v>
          </cell>
          <cell r="R47">
            <v>4</v>
          </cell>
          <cell r="S47" t="str">
            <v>Viljandi</v>
          </cell>
          <cell r="T47">
            <v>212</v>
          </cell>
        </row>
        <row r="48">
          <cell r="A48">
            <v>46</v>
          </cell>
          <cell r="B48" t="str">
            <v>Jekaterina</v>
          </cell>
          <cell r="C48" t="str">
            <v>MESHCHANINOVA (välis)</v>
          </cell>
          <cell r="D48" t="str">
            <v>LTK Kalev</v>
          </cell>
          <cell r="E48">
            <v>4</v>
          </cell>
          <cell r="H48">
            <v>46</v>
          </cell>
          <cell r="I48">
            <v>3</v>
          </cell>
          <cell r="J48">
            <v>4</v>
          </cell>
          <cell r="K48" t="str">
            <v>V voor</v>
          </cell>
          <cell r="L48">
            <v>0.45833333333333331</v>
          </cell>
          <cell r="M48">
            <v>44016</v>
          </cell>
          <cell r="N48" t="str">
            <v>Naiskonnad</v>
          </cell>
          <cell r="O48">
            <v>2</v>
          </cell>
          <cell r="P48" t="str">
            <v>V</v>
          </cell>
          <cell r="Q48" t="str">
            <v>Päev</v>
          </cell>
          <cell r="R48">
            <v>4</v>
          </cell>
          <cell r="S48" t="str">
            <v>Viljandi</v>
          </cell>
          <cell r="T48">
            <v>234</v>
          </cell>
        </row>
        <row r="49">
          <cell r="A49">
            <v>47</v>
          </cell>
          <cell r="B49" t="str">
            <v>Egle</v>
          </cell>
          <cell r="C49" t="str">
            <v>STUCKYTE (välis)</v>
          </cell>
          <cell r="D49" t="str">
            <v>LTK Kalev</v>
          </cell>
          <cell r="E49">
            <v>4</v>
          </cell>
          <cell r="H49">
            <v>47</v>
          </cell>
          <cell r="I49">
            <v>7</v>
          </cell>
          <cell r="J49">
            <v>6</v>
          </cell>
          <cell r="K49" t="str">
            <v>V voor</v>
          </cell>
          <cell r="L49">
            <v>0.45833333333333331</v>
          </cell>
          <cell r="M49">
            <v>44016</v>
          </cell>
          <cell r="N49" t="str">
            <v>Naiskonnad</v>
          </cell>
          <cell r="O49">
            <v>3</v>
          </cell>
          <cell r="P49" t="str">
            <v>V</v>
          </cell>
          <cell r="Q49" t="str">
            <v>Päev</v>
          </cell>
          <cell r="R49">
            <v>4</v>
          </cell>
          <cell r="S49" t="str">
            <v>Viljandi</v>
          </cell>
          <cell r="T49">
            <v>267</v>
          </cell>
        </row>
        <row r="50">
          <cell r="A50">
            <v>48</v>
          </cell>
          <cell r="B50" t="str">
            <v>Yue Xia</v>
          </cell>
          <cell r="C50" t="str">
            <v>WANG FRIDEN (välis)</v>
          </cell>
          <cell r="D50" t="str">
            <v>LTK Kalev</v>
          </cell>
          <cell r="E50">
            <v>4</v>
          </cell>
          <cell r="H50">
            <v>48</v>
          </cell>
          <cell r="I50">
            <v>5</v>
          </cell>
          <cell r="J50">
            <v>8</v>
          </cell>
          <cell r="K50" t="str">
            <v>V voor</v>
          </cell>
          <cell r="L50">
            <v>0.45833333333333331</v>
          </cell>
          <cell r="M50">
            <v>44016</v>
          </cell>
          <cell r="N50" t="str">
            <v>Naiskonnad</v>
          </cell>
          <cell r="P50" t="str">
            <v>V</v>
          </cell>
          <cell r="Q50" t="str">
            <v>Päev</v>
          </cell>
          <cell r="R50">
            <v>4</v>
          </cell>
          <cell r="S50" t="str">
            <v>Viljandi</v>
          </cell>
          <cell r="T50">
            <v>258</v>
          </cell>
        </row>
        <row r="51">
          <cell r="A51">
            <v>49</v>
          </cell>
          <cell r="B51" t="str">
            <v>-</v>
          </cell>
          <cell r="C51" t="str">
            <v>-</v>
          </cell>
          <cell r="D51" t="str">
            <v>LTK Kalev</v>
          </cell>
          <cell r="E51">
            <v>4</v>
          </cell>
          <cell r="H51">
            <v>49</v>
          </cell>
          <cell r="I51">
            <v>2</v>
          </cell>
          <cell r="J51">
            <v>4</v>
          </cell>
          <cell r="K51" t="str">
            <v>VI voor</v>
          </cell>
          <cell r="L51">
            <v>0.5625</v>
          </cell>
          <cell r="M51">
            <v>44016</v>
          </cell>
          <cell r="N51" t="str">
            <v>Naiskonnad</v>
          </cell>
          <cell r="O51">
            <v>2</v>
          </cell>
          <cell r="P51" t="str">
            <v>VI</v>
          </cell>
          <cell r="Q51" t="str">
            <v>Päev</v>
          </cell>
          <cell r="R51">
            <v>4</v>
          </cell>
          <cell r="S51" t="str">
            <v>Viljandi</v>
          </cell>
          <cell r="T51">
            <v>224</v>
          </cell>
        </row>
        <row r="52">
          <cell r="A52">
            <v>50</v>
          </cell>
          <cell r="B52" t="str">
            <v>Liisi</v>
          </cell>
          <cell r="C52" t="str">
            <v>KOIT</v>
          </cell>
          <cell r="D52" t="str">
            <v>Pärnu-Jaagupi LTK</v>
          </cell>
          <cell r="E52">
            <v>5</v>
          </cell>
          <cell r="H52">
            <v>50</v>
          </cell>
          <cell r="I52">
            <v>3</v>
          </cell>
          <cell r="J52">
            <v>1</v>
          </cell>
          <cell r="K52" t="str">
            <v>VI voor</v>
          </cell>
          <cell r="L52">
            <v>0.5625</v>
          </cell>
          <cell r="M52">
            <v>44016</v>
          </cell>
          <cell r="N52" t="str">
            <v>Naiskonnad</v>
          </cell>
          <cell r="O52">
            <v>1</v>
          </cell>
          <cell r="P52" t="str">
            <v>VI</v>
          </cell>
          <cell r="Q52" t="str">
            <v>Päev</v>
          </cell>
          <cell r="R52">
            <v>4</v>
          </cell>
          <cell r="S52" t="str">
            <v>Viljandi</v>
          </cell>
          <cell r="T52">
            <v>213</v>
          </cell>
        </row>
        <row r="53">
          <cell r="A53">
            <v>51</v>
          </cell>
          <cell r="B53" t="str">
            <v>Ketrin</v>
          </cell>
          <cell r="C53" t="str">
            <v>SALUMAA</v>
          </cell>
          <cell r="D53" t="str">
            <v>Pärnu-Jaagupi LTK</v>
          </cell>
          <cell r="E53">
            <v>5</v>
          </cell>
          <cell r="H53">
            <v>51</v>
          </cell>
          <cell r="I53">
            <v>7</v>
          </cell>
          <cell r="J53">
            <v>8</v>
          </cell>
          <cell r="K53" t="str">
            <v>VI voor</v>
          </cell>
          <cell r="L53">
            <v>0.5625</v>
          </cell>
          <cell r="M53">
            <v>44016</v>
          </cell>
          <cell r="N53" t="str">
            <v>Naiskonnad</v>
          </cell>
          <cell r="P53" t="str">
            <v>VI</v>
          </cell>
          <cell r="Q53" t="str">
            <v>Päev</v>
          </cell>
          <cell r="R53">
            <v>4</v>
          </cell>
          <cell r="S53" t="str">
            <v>Viljandi</v>
          </cell>
          <cell r="T53">
            <v>278</v>
          </cell>
        </row>
        <row r="54">
          <cell r="A54">
            <v>52</v>
          </cell>
          <cell r="B54" t="str">
            <v>Sofia Viktoria</v>
          </cell>
          <cell r="C54" t="str">
            <v>GEROISKAJA (laen)</v>
          </cell>
          <cell r="D54" t="str">
            <v>Pärnu-Jaagupi LTK</v>
          </cell>
          <cell r="E54">
            <v>5</v>
          </cell>
          <cell r="H54">
            <v>52</v>
          </cell>
          <cell r="I54">
            <v>5</v>
          </cell>
          <cell r="J54">
            <v>6</v>
          </cell>
          <cell r="K54" t="str">
            <v>VI voor</v>
          </cell>
          <cell r="L54">
            <v>0.5625</v>
          </cell>
          <cell r="M54">
            <v>44016</v>
          </cell>
          <cell r="N54" t="str">
            <v>Naiskonnad</v>
          </cell>
          <cell r="O54">
            <v>3</v>
          </cell>
          <cell r="P54" t="str">
            <v>VI</v>
          </cell>
          <cell r="Q54" t="str">
            <v>Päev</v>
          </cell>
          <cell r="R54">
            <v>4</v>
          </cell>
          <cell r="S54" t="str">
            <v>Viljandi</v>
          </cell>
          <cell r="T54">
            <v>256</v>
          </cell>
        </row>
        <row r="55">
          <cell r="A55">
            <v>53</v>
          </cell>
          <cell r="B55" t="str">
            <v>Karolin</v>
          </cell>
          <cell r="C55" t="str">
            <v>FIGOL</v>
          </cell>
          <cell r="D55" t="str">
            <v>Pärnu-Jaagupi LTK</v>
          </cell>
          <cell r="E55">
            <v>5</v>
          </cell>
          <cell r="H55">
            <v>53</v>
          </cell>
          <cell r="I55">
            <v>2</v>
          </cell>
          <cell r="J55">
            <v>3</v>
          </cell>
          <cell r="K55" t="str">
            <v>VII voor</v>
          </cell>
          <cell r="L55">
            <v>0.66666666666666663</v>
          </cell>
          <cell r="M55">
            <v>44016</v>
          </cell>
          <cell r="N55" t="str">
            <v>Naiskonnad</v>
          </cell>
          <cell r="O55">
            <v>1</v>
          </cell>
          <cell r="P55" t="str">
            <v>VII</v>
          </cell>
          <cell r="Q55" t="str">
            <v>Päev</v>
          </cell>
          <cell r="R55">
            <v>4</v>
          </cell>
          <cell r="S55" t="str">
            <v>Viljandi</v>
          </cell>
          <cell r="T55">
            <v>223</v>
          </cell>
        </row>
        <row r="56">
          <cell r="A56">
            <v>54</v>
          </cell>
          <cell r="B56" t="str">
            <v>Viktoria</v>
          </cell>
          <cell r="C56" t="str">
            <v>ELLERMAA</v>
          </cell>
          <cell r="D56" t="str">
            <v>Pärnu-Jaagupi LTK</v>
          </cell>
          <cell r="E56">
            <v>5</v>
          </cell>
          <cell r="H56">
            <v>54</v>
          </cell>
          <cell r="I56">
            <v>1</v>
          </cell>
          <cell r="J56">
            <v>4</v>
          </cell>
          <cell r="K56" t="str">
            <v>VII voor</v>
          </cell>
          <cell r="L56">
            <v>0.66666666666666663</v>
          </cell>
          <cell r="M56">
            <v>44016</v>
          </cell>
          <cell r="N56" t="str">
            <v>Naiskonnad</v>
          </cell>
          <cell r="O56">
            <v>2</v>
          </cell>
          <cell r="P56" t="str">
            <v>VII</v>
          </cell>
          <cell r="Q56" t="str">
            <v>Päev</v>
          </cell>
          <cell r="R56">
            <v>4</v>
          </cell>
          <cell r="S56" t="str">
            <v>Viljandi</v>
          </cell>
          <cell r="T56">
            <v>214</v>
          </cell>
        </row>
        <row r="57">
          <cell r="A57">
            <v>55</v>
          </cell>
          <cell r="B57" t="str">
            <v>Riin</v>
          </cell>
          <cell r="C57" t="str">
            <v>OVIIR</v>
          </cell>
          <cell r="D57" t="str">
            <v>Pärnu-Jaagupi LTK</v>
          </cell>
          <cell r="E57">
            <v>5</v>
          </cell>
          <cell r="H57">
            <v>55</v>
          </cell>
          <cell r="I57">
            <v>7</v>
          </cell>
          <cell r="J57">
            <v>5</v>
          </cell>
          <cell r="K57" t="str">
            <v>VII voor</v>
          </cell>
          <cell r="L57">
            <v>0.66666666666666663</v>
          </cell>
          <cell r="M57">
            <v>44016</v>
          </cell>
          <cell r="N57" t="str">
            <v>Naiskonnad</v>
          </cell>
          <cell r="O57">
            <v>3</v>
          </cell>
          <cell r="P57" t="str">
            <v>VII</v>
          </cell>
          <cell r="Q57" t="str">
            <v>Päev</v>
          </cell>
          <cell r="R57">
            <v>4</v>
          </cell>
          <cell r="S57" t="str">
            <v>Viljandi</v>
          </cell>
          <cell r="T57">
            <v>257</v>
          </cell>
        </row>
        <row r="58">
          <cell r="A58">
            <v>56</v>
          </cell>
          <cell r="B58" t="str">
            <v>-</v>
          </cell>
          <cell r="C58" t="str">
            <v>-</v>
          </cell>
          <cell r="D58" t="str">
            <v>Pärnu-Jaagupi LTK</v>
          </cell>
          <cell r="E58">
            <v>5</v>
          </cell>
          <cell r="H58">
            <v>56</v>
          </cell>
          <cell r="I58">
            <v>6</v>
          </cell>
          <cell r="J58">
            <v>8</v>
          </cell>
          <cell r="K58" t="str">
            <v>VII voor</v>
          </cell>
          <cell r="L58">
            <v>0.66666666666666663</v>
          </cell>
          <cell r="M58">
            <v>44016</v>
          </cell>
          <cell r="N58" t="str">
            <v>Naiskonnad</v>
          </cell>
          <cell r="O58">
            <v>1</v>
          </cell>
          <cell r="P58" t="str">
            <v>VII</v>
          </cell>
          <cell r="Q58" t="str">
            <v>Päev</v>
          </cell>
          <cell r="R58">
            <v>4</v>
          </cell>
          <cell r="S58" t="str">
            <v>Viljandi</v>
          </cell>
          <cell r="T58">
            <v>268</v>
          </cell>
        </row>
        <row r="59">
          <cell r="A59">
            <v>57</v>
          </cell>
          <cell r="B59" t="str">
            <v>-</v>
          </cell>
          <cell r="C59" t="str">
            <v>-</v>
          </cell>
          <cell r="D59" t="str">
            <v>Pärnu-Jaagupi LTK</v>
          </cell>
          <cell r="E59">
            <v>5</v>
          </cell>
        </row>
        <row r="60">
          <cell r="A60">
            <v>58</v>
          </cell>
          <cell r="B60" t="str">
            <v>-</v>
          </cell>
          <cell r="C60" t="str">
            <v>-</v>
          </cell>
          <cell r="D60" t="str">
            <v>Pärnu-Jaagupi LTK</v>
          </cell>
          <cell r="E60">
            <v>5</v>
          </cell>
        </row>
        <row r="61">
          <cell r="A61">
            <v>59</v>
          </cell>
          <cell r="B61" t="str">
            <v>-</v>
          </cell>
          <cell r="C61" t="str">
            <v>-</v>
          </cell>
          <cell r="D61" t="str">
            <v>Pärnu-Jaagupi LTK</v>
          </cell>
          <cell r="E61">
            <v>5</v>
          </cell>
        </row>
        <row r="62">
          <cell r="A62">
            <v>60</v>
          </cell>
          <cell r="B62" t="str">
            <v>Andrea</v>
          </cell>
          <cell r="C62" t="str">
            <v>UUSTULND</v>
          </cell>
          <cell r="D62" t="str">
            <v>Lauatennisekeskus</v>
          </cell>
          <cell r="E62">
            <v>6</v>
          </cell>
        </row>
        <row r="63">
          <cell r="A63">
            <v>61</v>
          </cell>
          <cell r="B63" t="str">
            <v>Neverly</v>
          </cell>
          <cell r="C63" t="str">
            <v>LUKAS</v>
          </cell>
          <cell r="D63" t="str">
            <v>Lauatennisekeskus</v>
          </cell>
          <cell r="E63">
            <v>6</v>
          </cell>
        </row>
        <row r="64">
          <cell r="A64">
            <v>62</v>
          </cell>
          <cell r="B64" t="str">
            <v>Aire</v>
          </cell>
          <cell r="C64" t="str">
            <v>KURGPÕLD</v>
          </cell>
          <cell r="D64" t="str">
            <v>Lauatennisekeskus</v>
          </cell>
          <cell r="E64">
            <v>6</v>
          </cell>
        </row>
        <row r="65">
          <cell r="A65">
            <v>63</v>
          </cell>
          <cell r="B65" t="str">
            <v>Piret</v>
          </cell>
          <cell r="C65" t="str">
            <v>KUMMEL (laen)</v>
          </cell>
          <cell r="D65" t="str">
            <v>Lauatennisekeskus</v>
          </cell>
          <cell r="E65">
            <v>6</v>
          </cell>
        </row>
        <row r="66">
          <cell r="A66">
            <v>64</v>
          </cell>
          <cell r="B66" t="str">
            <v>Kristi</v>
          </cell>
          <cell r="C66" t="str">
            <v>ERNITS (laen)</v>
          </cell>
          <cell r="D66" t="str">
            <v>Lauatennisekeskus</v>
          </cell>
          <cell r="E66">
            <v>6</v>
          </cell>
        </row>
        <row r="67">
          <cell r="A67">
            <v>65</v>
          </cell>
          <cell r="B67" t="str">
            <v>-</v>
          </cell>
          <cell r="C67" t="str">
            <v>-</v>
          </cell>
          <cell r="D67" t="str">
            <v>Lauatennisekeskus</v>
          </cell>
          <cell r="E67">
            <v>6</v>
          </cell>
        </row>
        <row r="68">
          <cell r="A68">
            <v>66</v>
          </cell>
          <cell r="B68" t="str">
            <v>-</v>
          </cell>
          <cell r="C68" t="str">
            <v>-</v>
          </cell>
          <cell r="D68" t="str">
            <v>Lauatennisekeskus</v>
          </cell>
          <cell r="E68">
            <v>6</v>
          </cell>
        </row>
        <row r="69">
          <cell r="A69">
            <v>67</v>
          </cell>
          <cell r="B69" t="str">
            <v>-</v>
          </cell>
          <cell r="C69" t="str">
            <v>-</v>
          </cell>
          <cell r="D69" t="str">
            <v>Lauatennisekeskus</v>
          </cell>
          <cell r="E69">
            <v>6</v>
          </cell>
        </row>
        <row r="70">
          <cell r="A70">
            <v>68</v>
          </cell>
          <cell r="B70" t="str">
            <v>-</v>
          </cell>
          <cell r="C70" t="str">
            <v>-</v>
          </cell>
          <cell r="D70" t="str">
            <v>Lauatennisekeskus</v>
          </cell>
          <cell r="E70">
            <v>6</v>
          </cell>
        </row>
        <row r="71">
          <cell r="A71">
            <v>69</v>
          </cell>
          <cell r="B71" t="str">
            <v>-</v>
          </cell>
          <cell r="C71" t="str">
            <v>-</v>
          </cell>
          <cell r="D71" t="str">
            <v>Lauatennisekeskus</v>
          </cell>
          <cell r="E71">
            <v>6</v>
          </cell>
        </row>
        <row r="72">
          <cell r="A72">
            <v>70</v>
          </cell>
          <cell r="B72" t="str">
            <v>Sirli</v>
          </cell>
          <cell r="C72" t="str">
            <v>ROOSVE</v>
          </cell>
          <cell r="D72" t="str">
            <v>TalTech SK / Rakvere SK</v>
          </cell>
          <cell r="E72">
            <v>7</v>
          </cell>
        </row>
        <row r="73">
          <cell r="A73">
            <v>71</v>
          </cell>
          <cell r="B73" t="str">
            <v>Sirli</v>
          </cell>
          <cell r="C73" t="str">
            <v>JAANIMÄGI</v>
          </cell>
          <cell r="D73" t="str">
            <v>TalTech SK / Rakvere SK</v>
          </cell>
          <cell r="E73">
            <v>7</v>
          </cell>
        </row>
        <row r="74">
          <cell r="A74">
            <v>72</v>
          </cell>
          <cell r="B74" t="str">
            <v>Annigrete</v>
          </cell>
          <cell r="C74" t="str">
            <v>SUIMETS</v>
          </cell>
          <cell r="D74" t="str">
            <v>TalTech SK / Rakvere SK</v>
          </cell>
          <cell r="E74">
            <v>7</v>
          </cell>
        </row>
        <row r="75">
          <cell r="A75">
            <v>73</v>
          </cell>
          <cell r="B75" t="str">
            <v>Raili</v>
          </cell>
          <cell r="C75" t="str">
            <v>NURGA (laen)</v>
          </cell>
          <cell r="D75" t="str">
            <v>TalTech SK / Rakvere SK</v>
          </cell>
          <cell r="E75">
            <v>7</v>
          </cell>
        </row>
        <row r="76">
          <cell r="A76">
            <v>74</v>
          </cell>
          <cell r="B76" t="str">
            <v>Sabina</v>
          </cell>
          <cell r="C76" t="str">
            <v>MUSAJEVA (välis)</v>
          </cell>
          <cell r="D76" t="str">
            <v>TalTech SK / Rakvere SK</v>
          </cell>
          <cell r="E76">
            <v>7</v>
          </cell>
        </row>
        <row r="77">
          <cell r="A77">
            <v>75</v>
          </cell>
          <cell r="B77" t="str">
            <v>Anita</v>
          </cell>
          <cell r="C77" t="str">
            <v>KOSTAP (laen)</v>
          </cell>
          <cell r="D77" t="str">
            <v>TalTech SK / Rakvere SK</v>
          </cell>
          <cell r="E77">
            <v>7</v>
          </cell>
        </row>
        <row r="78">
          <cell r="A78">
            <v>76</v>
          </cell>
          <cell r="B78" t="str">
            <v>-</v>
          </cell>
          <cell r="C78" t="str">
            <v>-</v>
          </cell>
          <cell r="D78" t="str">
            <v>TalTech SK / Rakvere SK</v>
          </cell>
          <cell r="E78">
            <v>7</v>
          </cell>
        </row>
        <row r="79">
          <cell r="A79">
            <v>77</v>
          </cell>
          <cell r="B79" t="str">
            <v>-</v>
          </cell>
          <cell r="C79" t="str">
            <v>-</v>
          </cell>
          <cell r="D79" t="str">
            <v>TalTech SK / Rakvere SK</v>
          </cell>
          <cell r="E79">
            <v>7</v>
          </cell>
        </row>
        <row r="80">
          <cell r="A80">
            <v>78</v>
          </cell>
          <cell r="B80" t="str">
            <v>-</v>
          </cell>
          <cell r="C80" t="str">
            <v>-</v>
          </cell>
          <cell r="D80" t="str">
            <v>TalTech SK / Rakvere SK</v>
          </cell>
          <cell r="E80">
            <v>7</v>
          </cell>
        </row>
        <row r="81">
          <cell r="A81">
            <v>79</v>
          </cell>
          <cell r="B81" t="str">
            <v>-</v>
          </cell>
          <cell r="C81" t="str">
            <v>-</v>
          </cell>
          <cell r="D81" t="str">
            <v>TalTech SK / Rakvere SK</v>
          </cell>
          <cell r="E81">
            <v>7</v>
          </cell>
        </row>
        <row r="82">
          <cell r="A82">
            <v>80</v>
          </cell>
          <cell r="B82" t="str">
            <v>-</v>
          </cell>
          <cell r="C82" t="str">
            <v>-</v>
          </cell>
          <cell r="D82" t="str">
            <v>-</v>
          </cell>
          <cell r="E82">
            <v>8</v>
          </cell>
        </row>
        <row r="83">
          <cell r="A83">
            <v>81</v>
          </cell>
          <cell r="B83" t="str">
            <v>-</v>
          </cell>
          <cell r="C83" t="str">
            <v>-</v>
          </cell>
          <cell r="D83" t="str">
            <v>-</v>
          </cell>
          <cell r="E83">
            <v>8</v>
          </cell>
        </row>
        <row r="84">
          <cell r="A84">
            <v>82</v>
          </cell>
          <cell r="B84" t="str">
            <v>-</v>
          </cell>
          <cell r="C84" t="str">
            <v>-</v>
          </cell>
          <cell r="D84" t="str">
            <v>-</v>
          </cell>
          <cell r="E84">
            <v>8</v>
          </cell>
        </row>
        <row r="85">
          <cell r="A85">
            <v>83</v>
          </cell>
          <cell r="B85" t="str">
            <v>-</v>
          </cell>
          <cell r="C85" t="str">
            <v>-</v>
          </cell>
          <cell r="D85" t="str">
            <v>-</v>
          </cell>
          <cell r="E85">
            <v>8</v>
          </cell>
        </row>
        <row r="86">
          <cell r="A86">
            <v>84</v>
          </cell>
          <cell r="B86" t="str">
            <v>-</v>
          </cell>
          <cell r="C86" t="str">
            <v>-</v>
          </cell>
          <cell r="D86" t="str">
            <v>-</v>
          </cell>
          <cell r="E86">
            <v>8</v>
          </cell>
        </row>
        <row r="87">
          <cell r="A87">
            <v>85</v>
          </cell>
          <cell r="B87" t="str">
            <v>-</v>
          </cell>
          <cell r="C87" t="str">
            <v>-</v>
          </cell>
          <cell r="D87" t="str">
            <v>-</v>
          </cell>
          <cell r="E87">
            <v>8</v>
          </cell>
        </row>
        <row r="88">
          <cell r="A88">
            <v>86</v>
          </cell>
          <cell r="B88" t="str">
            <v>-</v>
          </cell>
          <cell r="C88" t="str">
            <v>-</v>
          </cell>
          <cell r="D88" t="str">
            <v>-</v>
          </cell>
          <cell r="E88">
            <v>8</v>
          </cell>
        </row>
        <row r="89">
          <cell r="A89">
            <v>87</v>
          </cell>
          <cell r="B89" t="str">
            <v>-</v>
          </cell>
          <cell r="C89" t="str">
            <v>-</v>
          </cell>
          <cell r="D89" t="str">
            <v>-</v>
          </cell>
          <cell r="E89">
            <v>8</v>
          </cell>
        </row>
        <row r="90">
          <cell r="A90">
            <v>88</v>
          </cell>
          <cell r="B90" t="str">
            <v>-</v>
          </cell>
          <cell r="C90" t="str">
            <v>-</v>
          </cell>
          <cell r="D90" t="str">
            <v>-</v>
          </cell>
          <cell r="E90">
            <v>8</v>
          </cell>
        </row>
        <row r="91">
          <cell r="A91">
            <v>89</v>
          </cell>
          <cell r="B91" t="str">
            <v>-</v>
          </cell>
          <cell r="C91" t="str">
            <v>-</v>
          </cell>
          <cell r="D91" t="str">
            <v>-</v>
          </cell>
          <cell r="E91">
            <v>8</v>
          </cell>
        </row>
      </sheetData>
      <sheetData sheetId="2">
        <row r="3">
          <cell r="B3">
            <v>1</v>
          </cell>
          <cell r="C3">
            <v>3</v>
          </cell>
          <cell r="D3">
            <v>1</v>
          </cell>
          <cell r="E3" t="str">
            <v>Maardu LTK</v>
          </cell>
          <cell r="F3">
            <v>9</v>
          </cell>
          <cell r="G3">
            <v>5</v>
          </cell>
          <cell r="H3" t="str">
            <v>Pärnu-Jaagupi LTK</v>
          </cell>
          <cell r="AO3" t="str">
            <v xml:space="preserve"> </v>
          </cell>
          <cell r="AP3" t="str">
            <v xml:space="preserve"> </v>
          </cell>
        </row>
        <row r="4">
          <cell r="B4">
            <v>2</v>
          </cell>
          <cell r="C4">
            <v>4</v>
          </cell>
          <cell r="D4" t="str">
            <v>A</v>
          </cell>
          <cell r="E4" t="str">
            <v>Alina JAGNENKOVA</v>
          </cell>
          <cell r="F4">
            <v>11</v>
          </cell>
          <cell r="G4" t="str">
            <v>Y</v>
          </cell>
          <cell r="H4" t="str">
            <v>Ketrin SALUMAA</v>
          </cell>
          <cell r="I4" t="str">
            <v>5.11</v>
          </cell>
          <cell r="J4" t="str">
            <v>11.3</v>
          </cell>
          <cell r="K4" t="str">
            <v>13.11</v>
          </cell>
          <cell r="L4" t="str">
            <v>11.5</v>
          </cell>
          <cell r="M4" t="str">
            <v>0.0</v>
          </cell>
          <cell r="N4">
            <v>5</v>
          </cell>
          <cell r="O4">
            <v>11</v>
          </cell>
          <cell r="P4">
            <v>11</v>
          </cell>
          <cell r="Q4">
            <v>3</v>
          </cell>
          <cell r="R4">
            <v>13</v>
          </cell>
          <cell r="S4">
            <v>11</v>
          </cell>
          <cell r="T4">
            <v>11</v>
          </cell>
          <cell r="U4">
            <v>5</v>
          </cell>
          <cell r="V4">
            <v>0</v>
          </cell>
          <cell r="W4">
            <v>0</v>
          </cell>
          <cell r="X4">
            <v>0</v>
          </cell>
          <cell r="Y4">
            <v>1</v>
          </cell>
          <cell r="Z4">
            <v>1</v>
          </cell>
          <cell r="AA4">
            <v>1</v>
          </cell>
          <cell r="AB4">
            <v>0</v>
          </cell>
          <cell r="AC4">
            <v>1</v>
          </cell>
          <cell r="AD4">
            <v>0</v>
          </cell>
          <cell r="AE4">
            <v>0</v>
          </cell>
          <cell r="AF4">
            <v>0</v>
          </cell>
          <cell r="AG4">
            <v>0</v>
          </cell>
          <cell r="AH4">
            <v>3</v>
          </cell>
          <cell r="AI4" t="str">
            <v xml:space="preserve"> -</v>
          </cell>
          <cell r="AJ4">
            <v>1</v>
          </cell>
          <cell r="AK4">
            <v>1</v>
          </cell>
          <cell r="AL4">
            <v>0</v>
          </cell>
        </row>
        <row r="5">
          <cell r="B5">
            <v>3</v>
          </cell>
          <cell r="C5">
            <v>5</v>
          </cell>
          <cell r="D5" t="str">
            <v>B</v>
          </cell>
          <cell r="E5" t="str">
            <v>Karina GRIGORJAN</v>
          </cell>
          <cell r="F5">
            <v>10</v>
          </cell>
          <cell r="G5" t="str">
            <v>X</v>
          </cell>
          <cell r="H5" t="str">
            <v>Liisi KOIT</v>
          </cell>
          <cell r="I5" t="str">
            <v>11.5</v>
          </cell>
          <cell r="J5" t="str">
            <v>10.12</v>
          </cell>
          <cell r="K5" t="str">
            <v>11.4</v>
          </cell>
          <cell r="L5" t="str">
            <v>9.11</v>
          </cell>
          <cell r="M5" t="str">
            <v>17.15</v>
          </cell>
          <cell r="N5">
            <v>11</v>
          </cell>
          <cell r="O5">
            <v>5</v>
          </cell>
          <cell r="P5">
            <v>10</v>
          </cell>
          <cell r="Q5">
            <v>12</v>
          </cell>
          <cell r="R5">
            <v>11</v>
          </cell>
          <cell r="S5">
            <v>4</v>
          </cell>
          <cell r="T5">
            <v>9</v>
          </cell>
          <cell r="U5">
            <v>11</v>
          </cell>
          <cell r="V5">
            <v>17</v>
          </cell>
          <cell r="W5">
            <v>15</v>
          </cell>
          <cell r="X5">
            <v>1</v>
          </cell>
          <cell r="Y5">
            <v>0</v>
          </cell>
          <cell r="Z5">
            <v>1</v>
          </cell>
          <cell r="AA5">
            <v>0</v>
          </cell>
          <cell r="AB5">
            <v>1</v>
          </cell>
          <cell r="AC5">
            <v>0</v>
          </cell>
          <cell r="AD5">
            <v>1</v>
          </cell>
          <cell r="AE5">
            <v>0</v>
          </cell>
          <cell r="AF5">
            <v>1</v>
          </cell>
          <cell r="AG5">
            <v>0</v>
          </cell>
          <cell r="AH5">
            <v>3</v>
          </cell>
          <cell r="AI5" t="str">
            <v xml:space="preserve"> -</v>
          </cell>
          <cell r="AJ5">
            <v>2</v>
          </cell>
          <cell r="AK5">
            <v>1</v>
          </cell>
          <cell r="AL5">
            <v>0</v>
          </cell>
        </row>
        <row r="6">
          <cell r="B6">
            <v>4</v>
          </cell>
          <cell r="C6">
            <v>6</v>
          </cell>
          <cell r="D6" t="str">
            <v>C</v>
          </cell>
          <cell r="E6" t="str">
            <v>Anita LISSOVENKO</v>
          </cell>
          <cell r="F6">
            <v>12</v>
          </cell>
          <cell r="G6" t="str">
            <v>Z</v>
          </cell>
          <cell r="H6" t="str">
            <v>Karolin FIGOL</v>
          </cell>
          <cell r="I6" t="str">
            <v>11.8</v>
          </cell>
          <cell r="J6" t="str">
            <v>11.9</v>
          </cell>
          <cell r="K6" t="str">
            <v>11.8</v>
          </cell>
          <cell r="L6" t="str">
            <v>0.0</v>
          </cell>
          <cell r="M6" t="str">
            <v>0.0</v>
          </cell>
          <cell r="N6">
            <v>11</v>
          </cell>
          <cell r="O6">
            <v>8</v>
          </cell>
          <cell r="P6">
            <v>11</v>
          </cell>
          <cell r="Q6">
            <v>9</v>
          </cell>
          <cell r="R6">
            <v>11</v>
          </cell>
          <cell r="S6">
            <v>8</v>
          </cell>
          <cell r="T6">
            <v>0</v>
          </cell>
          <cell r="U6">
            <v>0</v>
          </cell>
          <cell r="V6">
            <v>0</v>
          </cell>
          <cell r="W6">
            <v>0</v>
          </cell>
          <cell r="X6">
            <v>1</v>
          </cell>
          <cell r="Y6">
            <v>1</v>
          </cell>
          <cell r="Z6">
            <v>1</v>
          </cell>
          <cell r="AA6">
            <v>0</v>
          </cell>
          <cell r="AB6">
            <v>0</v>
          </cell>
          <cell r="AC6">
            <v>0</v>
          </cell>
          <cell r="AD6">
            <v>0</v>
          </cell>
          <cell r="AE6">
            <v>0</v>
          </cell>
          <cell r="AF6">
            <v>0</v>
          </cell>
          <cell r="AG6">
            <v>0</v>
          </cell>
          <cell r="AH6">
            <v>3</v>
          </cell>
          <cell r="AI6" t="str">
            <v xml:space="preserve"> -</v>
          </cell>
          <cell r="AJ6">
            <v>0</v>
          </cell>
          <cell r="AK6">
            <v>1</v>
          </cell>
          <cell r="AL6">
            <v>0</v>
          </cell>
        </row>
        <row r="7">
          <cell r="B7">
            <v>5</v>
          </cell>
          <cell r="C7">
            <v>5</v>
          </cell>
          <cell r="E7" t="str">
            <v>Karina GRIGORJAN</v>
          </cell>
          <cell r="F7">
            <v>10</v>
          </cell>
          <cell r="H7" t="str">
            <v>Liisi KOIT</v>
          </cell>
          <cell r="I7" t="str">
            <v>11.5</v>
          </cell>
          <cell r="J7" t="str">
            <v>11.2</v>
          </cell>
          <cell r="K7" t="str">
            <v>11.8</v>
          </cell>
          <cell r="L7" t="str">
            <v>0.0</v>
          </cell>
          <cell r="M7" t="str">
            <v>0.0</v>
          </cell>
          <cell r="N7">
            <v>11</v>
          </cell>
          <cell r="O7">
            <v>5</v>
          </cell>
          <cell r="P7">
            <v>11</v>
          </cell>
          <cell r="Q7">
            <v>2</v>
          </cell>
          <cell r="R7">
            <v>11</v>
          </cell>
          <cell r="S7">
            <v>8</v>
          </cell>
          <cell r="T7">
            <v>0</v>
          </cell>
          <cell r="U7">
            <v>0</v>
          </cell>
          <cell r="V7">
            <v>0</v>
          </cell>
          <cell r="W7">
            <v>0</v>
          </cell>
          <cell r="X7">
            <v>1</v>
          </cell>
          <cell r="Y7">
            <v>1</v>
          </cell>
          <cell r="Z7">
            <v>1</v>
          </cell>
          <cell r="AA7">
            <v>0</v>
          </cell>
          <cell r="AB7">
            <v>0</v>
          </cell>
          <cell r="AC7">
            <v>0</v>
          </cell>
          <cell r="AD7">
            <v>0</v>
          </cell>
          <cell r="AE7">
            <v>0</v>
          </cell>
          <cell r="AF7">
            <v>0</v>
          </cell>
          <cell r="AG7">
            <v>0</v>
          </cell>
          <cell r="AH7">
            <v>3</v>
          </cell>
          <cell r="AI7" t="str">
            <v xml:space="preserve"> -</v>
          </cell>
          <cell r="AJ7">
            <v>0</v>
          </cell>
          <cell r="AK7">
            <v>1</v>
          </cell>
          <cell r="AL7">
            <v>0</v>
          </cell>
        </row>
        <row r="8">
          <cell r="B8">
            <v>6</v>
          </cell>
          <cell r="C8">
            <v>4</v>
          </cell>
          <cell r="E8" t="str">
            <v>Alina JAGNENKOVA</v>
          </cell>
          <cell r="F8">
            <v>11</v>
          </cell>
          <cell r="H8" t="str">
            <v>Ketrin SALUMAA</v>
          </cell>
        </row>
        <row r="9">
          <cell r="B9">
            <v>7</v>
          </cell>
          <cell r="C9">
            <v>4</v>
          </cell>
          <cell r="D9" t="str">
            <v>A</v>
          </cell>
          <cell r="E9" t="str">
            <v>Alina JAGNENKOVA</v>
          </cell>
          <cell r="F9">
            <v>10</v>
          </cell>
          <cell r="G9" t="str">
            <v>X</v>
          </cell>
          <cell r="H9" t="str">
            <v>Liisi KOIT</v>
          </cell>
          <cell r="I9" t="str">
            <v>0.0</v>
          </cell>
          <cell r="J9" t="str">
            <v>0.0</v>
          </cell>
          <cell r="K9" t="str">
            <v>0.0</v>
          </cell>
          <cell r="L9" t="str">
            <v>0.0</v>
          </cell>
          <cell r="M9" t="str">
            <v>0.0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t="str">
            <v xml:space="preserve"> -</v>
          </cell>
          <cell r="AJ9">
            <v>0</v>
          </cell>
          <cell r="AK9">
            <v>0</v>
          </cell>
          <cell r="AL9">
            <v>0</v>
          </cell>
        </row>
        <row r="10">
          <cell r="B10">
            <v>8</v>
          </cell>
          <cell r="C10">
            <v>6</v>
          </cell>
          <cell r="D10" t="str">
            <v>C</v>
          </cell>
          <cell r="E10" t="str">
            <v>Anita LISSOVENKO</v>
          </cell>
          <cell r="F10">
            <v>11</v>
          </cell>
          <cell r="G10" t="str">
            <v>Y</v>
          </cell>
          <cell r="H10" t="str">
            <v>Ketrin SALUMAA</v>
          </cell>
          <cell r="I10" t="str">
            <v>0.0</v>
          </cell>
          <cell r="J10" t="str">
            <v>0.0</v>
          </cell>
          <cell r="K10" t="str">
            <v>0.0</v>
          </cell>
          <cell r="L10" t="str">
            <v>0.0</v>
          </cell>
          <cell r="M10" t="str">
            <v>0.0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t="str">
            <v xml:space="preserve"> -</v>
          </cell>
          <cell r="AJ10">
            <v>0</v>
          </cell>
          <cell r="AK10">
            <v>0</v>
          </cell>
          <cell r="AL10">
            <v>0</v>
          </cell>
        </row>
        <row r="11">
          <cell r="B11">
            <v>9</v>
          </cell>
          <cell r="C11">
            <v>5</v>
          </cell>
          <cell r="D11" t="str">
            <v>B</v>
          </cell>
          <cell r="E11" t="str">
            <v>Karina GRIGORJAN</v>
          </cell>
          <cell r="F11">
            <v>12</v>
          </cell>
          <cell r="G11" t="str">
            <v>Z</v>
          </cell>
          <cell r="H11" t="str">
            <v>Karolin FIGOL</v>
          </cell>
          <cell r="I11" t="str">
            <v>0.0</v>
          </cell>
          <cell r="J11" t="str">
            <v>0.0</v>
          </cell>
          <cell r="K11" t="str">
            <v>0.0</v>
          </cell>
          <cell r="L11" t="str">
            <v>0.0</v>
          </cell>
          <cell r="M11" t="str">
            <v>0.0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t="str">
            <v xml:space="preserve"> -</v>
          </cell>
          <cell r="AJ11">
            <v>0</v>
          </cell>
          <cell r="AK11">
            <v>0</v>
          </cell>
          <cell r="AL11">
            <v>0</v>
          </cell>
          <cell r="AM11">
            <v>1</v>
          </cell>
          <cell r="AN11">
            <v>1</v>
          </cell>
        </row>
        <row r="12">
          <cell r="B12">
            <v>10</v>
          </cell>
          <cell r="AK12">
            <v>4</v>
          </cell>
          <cell r="AL12">
            <v>0</v>
          </cell>
          <cell r="AM12" t="str">
            <v>4 - 0</v>
          </cell>
          <cell r="AN12">
            <v>2</v>
          </cell>
        </row>
        <row r="13">
          <cell r="B13">
            <v>11</v>
          </cell>
          <cell r="C13">
            <v>3</v>
          </cell>
          <cell r="D13">
            <v>2</v>
          </cell>
          <cell r="E13" t="str">
            <v>Aseri Spordiklubi</v>
          </cell>
          <cell r="F13">
            <v>9</v>
          </cell>
          <cell r="G13">
            <v>6</v>
          </cell>
          <cell r="H13" t="str">
            <v>Lauatennisekeskus</v>
          </cell>
          <cell r="AO13" t="str">
            <v xml:space="preserve"> </v>
          </cell>
          <cell r="AP13" t="str">
            <v xml:space="preserve"> </v>
          </cell>
        </row>
        <row r="14">
          <cell r="B14">
            <v>12</v>
          </cell>
          <cell r="C14">
            <v>4</v>
          </cell>
          <cell r="D14" t="str">
            <v>A</v>
          </cell>
          <cell r="E14" t="str">
            <v>Reelica HANSON</v>
          </cell>
          <cell r="F14">
            <v>11</v>
          </cell>
          <cell r="G14" t="str">
            <v>Y</v>
          </cell>
          <cell r="H14" t="str">
            <v>Kristi ERNITS (laen)</v>
          </cell>
          <cell r="I14" t="str">
            <v>11.3</v>
          </cell>
          <cell r="J14" t="str">
            <v>11.2</v>
          </cell>
          <cell r="K14" t="str">
            <v>11.2</v>
          </cell>
          <cell r="L14" t="str">
            <v>0.0</v>
          </cell>
          <cell r="M14" t="str">
            <v>0.0</v>
          </cell>
          <cell r="N14">
            <v>11</v>
          </cell>
          <cell r="O14">
            <v>3</v>
          </cell>
          <cell r="P14">
            <v>11</v>
          </cell>
          <cell r="Q14">
            <v>2</v>
          </cell>
          <cell r="R14">
            <v>11</v>
          </cell>
          <cell r="S14">
            <v>2</v>
          </cell>
          <cell r="T14">
            <v>0</v>
          </cell>
          <cell r="U14">
            <v>0</v>
          </cell>
          <cell r="V14">
            <v>0</v>
          </cell>
          <cell r="W14">
            <v>0</v>
          </cell>
          <cell r="X14">
            <v>1</v>
          </cell>
          <cell r="Y14">
            <v>1</v>
          </cell>
          <cell r="Z14">
            <v>1</v>
          </cell>
          <cell r="AA14">
            <v>0</v>
          </cell>
          <cell r="AB14">
            <v>0</v>
          </cell>
          <cell r="AC14">
            <v>0</v>
          </cell>
          <cell r="AD14">
            <v>0</v>
          </cell>
          <cell r="AE14">
            <v>0</v>
          </cell>
          <cell r="AF14">
            <v>0</v>
          </cell>
          <cell r="AG14">
            <v>0</v>
          </cell>
          <cell r="AH14">
            <v>3</v>
          </cell>
          <cell r="AI14" t="str">
            <v xml:space="preserve"> -</v>
          </cell>
          <cell r="AJ14">
            <v>0</v>
          </cell>
          <cell r="AK14">
            <v>1</v>
          </cell>
          <cell r="AL14">
            <v>0</v>
          </cell>
        </row>
        <row r="15">
          <cell r="B15">
            <v>13</v>
          </cell>
          <cell r="C15">
            <v>5</v>
          </cell>
          <cell r="D15" t="str">
            <v>B</v>
          </cell>
          <cell r="E15" t="str">
            <v>Karmen KOZMA</v>
          </cell>
          <cell r="F15">
            <v>10</v>
          </cell>
          <cell r="G15" t="str">
            <v>X</v>
          </cell>
          <cell r="H15" t="str">
            <v>Aire KURGPÕLD</v>
          </cell>
          <cell r="I15" t="str">
            <v>11.3</v>
          </cell>
          <cell r="J15" t="str">
            <v>11.2</v>
          </cell>
          <cell r="K15" t="str">
            <v>11.2</v>
          </cell>
          <cell r="L15" t="str">
            <v>0.0</v>
          </cell>
          <cell r="M15" t="str">
            <v>0.0</v>
          </cell>
          <cell r="N15">
            <v>11</v>
          </cell>
          <cell r="O15">
            <v>3</v>
          </cell>
          <cell r="P15">
            <v>11</v>
          </cell>
          <cell r="Q15">
            <v>2</v>
          </cell>
          <cell r="R15">
            <v>11</v>
          </cell>
          <cell r="S15">
            <v>2</v>
          </cell>
          <cell r="T15">
            <v>0</v>
          </cell>
          <cell r="U15">
            <v>0</v>
          </cell>
          <cell r="V15">
            <v>0</v>
          </cell>
          <cell r="W15">
            <v>0</v>
          </cell>
          <cell r="X15">
            <v>1</v>
          </cell>
          <cell r="Y15">
            <v>1</v>
          </cell>
          <cell r="Z15">
            <v>1</v>
          </cell>
          <cell r="AA15">
            <v>0</v>
          </cell>
          <cell r="AB15">
            <v>0</v>
          </cell>
          <cell r="AC15">
            <v>0</v>
          </cell>
          <cell r="AD15">
            <v>0</v>
          </cell>
          <cell r="AE15">
            <v>0</v>
          </cell>
          <cell r="AF15">
            <v>0</v>
          </cell>
          <cell r="AG15">
            <v>0</v>
          </cell>
          <cell r="AH15">
            <v>3</v>
          </cell>
          <cell r="AI15" t="str">
            <v xml:space="preserve"> -</v>
          </cell>
          <cell r="AJ15">
            <v>0</v>
          </cell>
          <cell r="AK15">
            <v>1</v>
          </cell>
          <cell r="AL15">
            <v>0</v>
          </cell>
        </row>
        <row r="16">
          <cell r="B16">
            <v>14</v>
          </cell>
          <cell r="C16">
            <v>6</v>
          </cell>
          <cell r="D16" t="str">
            <v>C</v>
          </cell>
          <cell r="E16" t="str">
            <v>Ina JOSEPSONE (välis)</v>
          </cell>
          <cell r="F16">
            <v>12</v>
          </cell>
          <cell r="G16" t="str">
            <v>Z</v>
          </cell>
          <cell r="H16" t="str">
            <v>Neverly LUKAS</v>
          </cell>
          <cell r="I16" t="str">
            <v>11.4</v>
          </cell>
          <cell r="J16" t="str">
            <v>11.2</v>
          </cell>
          <cell r="K16" t="str">
            <v>11.4</v>
          </cell>
          <cell r="L16" t="str">
            <v>0.0</v>
          </cell>
          <cell r="M16" t="str">
            <v>0.0</v>
          </cell>
          <cell r="N16">
            <v>11</v>
          </cell>
          <cell r="O16">
            <v>4</v>
          </cell>
          <cell r="P16">
            <v>11</v>
          </cell>
          <cell r="Q16">
            <v>2</v>
          </cell>
          <cell r="R16">
            <v>11</v>
          </cell>
          <cell r="S16">
            <v>4</v>
          </cell>
          <cell r="T16">
            <v>0</v>
          </cell>
          <cell r="U16">
            <v>0</v>
          </cell>
          <cell r="V16">
            <v>0</v>
          </cell>
          <cell r="W16">
            <v>0</v>
          </cell>
          <cell r="X16">
            <v>1</v>
          </cell>
          <cell r="Y16">
            <v>1</v>
          </cell>
          <cell r="Z16">
            <v>1</v>
          </cell>
          <cell r="AA16">
            <v>0</v>
          </cell>
          <cell r="AB16">
            <v>0</v>
          </cell>
          <cell r="AC16">
            <v>0</v>
          </cell>
          <cell r="AD16">
            <v>0</v>
          </cell>
          <cell r="AE16">
            <v>0</v>
          </cell>
          <cell r="AF16">
            <v>0</v>
          </cell>
          <cell r="AG16">
            <v>0</v>
          </cell>
          <cell r="AH16">
            <v>3</v>
          </cell>
          <cell r="AI16" t="str">
            <v xml:space="preserve"> -</v>
          </cell>
          <cell r="AJ16">
            <v>0</v>
          </cell>
          <cell r="AK16">
            <v>1</v>
          </cell>
          <cell r="AL16">
            <v>0</v>
          </cell>
        </row>
        <row r="17">
          <cell r="B17">
            <v>15</v>
          </cell>
          <cell r="C17">
            <v>4</v>
          </cell>
          <cell r="E17" t="str">
            <v>Reelica HANSON</v>
          </cell>
          <cell r="F17">
            <v>10</v>
          </cell>
          <cell r="H17" t="str">
            <v>Aire KURGPÕLD</v>
          </cell>
          <cell r="I17" t="str">
            <v>11.1</v>
          </cell>
          <cell r="J17" t="str">
            <v>11.5</v>
          </cell>
          <cell r="K17" t="str">
            <v>11.2</v>
          </cell>
          <cell r="L17" t="str">
            <v>0.0</v>
          </cell>
          <cell r="M17" t="str">
            <v>0.0</v>
          </cell>
          <cell r="N17">
            <v>11</v>
          </cell>
          <cell r="O17">
            <v>1</v>
          </cell>
          <cell r="P17">
            <v>11</v>
          </cell>
          <cell r="Q17">
            <v>5</v>
          </cell>
          <cell r="R17">
            <v>11</v>
          </cell>
          <cell r="S17">
            <v>2</v>
          </cell>
          <cell r="T17">
            <v>0</v>
          </cell>
          <cell r="U17">
            <v>0</v>
          </cell>
          <cell r="V17">
            <v>0</v>
          </cell>
          <cell r="W17">
            <v>0</v>
          </cell>
          <cell r="X17">
            <v>1</v>
          </cell>
          <cell r="Y17">
            <v>1</v>
          </cell>
          <cell r="Z17">
            <v>1</v>
          </cell>
          <cell r="AA17">
            <v>0</v>
          </cell>
          <cell r="AB17">
            <v>0</v>
          </cell>
          <cell r="AC17">
            <v>0</v>
          </cell>
          <cell r="AD17">
            <v>0</v>
          </cell>
          <cell r="AE17">
            <v>0</v>
          </cell>
          <cell r="AF17">
            <v>0</v>
          </cell>
          <cell r="AG17">
            <v>0</v>
          </cell>
          <cell r="AH17">
            <v>3</v>
          </cell>
          <cell r="AI17" t="str">
            <v xml:space="preserve"> -</v>
          </cell>
          <cell r="AJ17">
            <v>0</v>
          </cell>
          <cell r="AK17">
            <v>1</v>
          </cell>
          <cell r="AL17">
            <v>0</v>
          </cell>
        </row>
        <row r="18">
          <cell r="B18">
            <v>16</v>
          </cell>
          <cell r="C18">
            <v>5</v>
          </cell>
          <cell r="E18" t="str">
            <v>Karmen KOZMA</v>
          </cell>
          <cell r="F18">
            <v>11</v>
          </cell>
          <cell r="H18" t="str">
            <v>Kristi ERNITS (laen)</v>
          </cell>
        </row>
        <row r="19">
          <cell r="B19">
            <v>17</v>
          </cell>
          <cell r="C19">
            <v>4</v>
          </cell>
          <cell r="D19" t="str">
            <v>A</v>
          </cell>
          <cell r="E19" t="str">
            <v>Reelica HANSON</v>
          </cell>
          <cell r="F19">
            <v>10</v>
          </cell>
          <cell r="G19" t="str">
            <v>X</v>
          </cell>
          <cell r="H19" t="str">
            <v>Aire KURGPÕLD</v>
          </cell>
          <cell r="I19" t="str">
            <v>0.0</v>
          </cell>
          <cell r="J19" t="str">
            <v>0.0</v>
          </cell>
          <cell r="K19" t="str">
            <v>0.0</v>
          </cell>
          <cell r="L19" t="str">
            <v>0.0</v>
          </cell>
          <cell r="M19" t="str">
            <v>0.0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t="str">
            <v xml:space="preserve"> -</v>
          </cell>
          <cell r="AJ19">
            <v>0</v>
          </cell>
          <cell r="AK19">
            <v>0</v>
          </cell>
          <cell r="AL19">
            <v>0</v>
          </cell>
        </row>
        <row r="20">
          <cell r="B20">
            <v>18</v>
          </cell>
          <cell r="C20">
            <v>6</v>
          </cell>
          <cell r="D20" t="str">
            <v>C</v>
          </cell>
          <cell r="E20" t="str">
            <v>Ina JOSEPSONE (välis)</v>
          </cell>
          <cell r="F20">
            <v>11</v>
          </cell>
          <cell r="G20" t="str">
            <v>Y</v>
          </cell>
          <cell r="H20" t="str">
            <v>Kristi ERNITS (laen)</v>
          </cell>
          <cell r="I20" t="str">
            <v>0.0</v>
          </cell>
          <cell r="J20" t="str">
            <v>0.0</v>
          </cell>
          <cell r="K20" t="str">
            <v>0.0</v>
          </cell>
          <cell r="L20" t="str">
            <v>0.0</v>
          </cell>
          <cell r="M20" t="str">
            <v>0.0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t="str">
            <v xml:space="preserve"> -</v>
          </cell>
          <cell r="AJ20">
            <v>0</v>
          </cell>
          <cell r="AK20">
            <v>0</v>
          </cell>
          <cell r="AL20">
            <v>0</v>
          </cell>
        </row>
        <row r="21">
          <cell r="B21">
            <v>19</v>
          </cell>
          <cell r="C21">
            <v>5</v>
          </cell>
          <cell r="D21" t="str">
            <v>B</v>
          </cell>
          <cell r="E21" t="str">
            <v>Karmen KOZMA</v>
          </cell>
          <cell r="F21">
            <v>12</v>
          </cell>
          <cell r="G21" t="str">
            <v>Z</v>
          </cell>
          <cell r="H21" t="str">
            <v>Neverly LUKAS</v>
          </cell>
          <cell r="I21" t="str">
            <v>0.0</v>
          </cell>
          <cell r="J21" t="str">
            <v>0.0</v>
          </cell>
          <cell r="K21" t="str">
            <v>0.0</v>
          </cell>
          <cell r="L21" t="str">
            <v>0.0</v>
          </cell>
          <cell r="M21" t="str">
            <v>0.0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t="str">
            <v xml:space="preserve"> -</v>
          </cell>
          <cell r="AJ21">
            <v>0</v>
          </cell>
          <cell r="AK21">
            <v>0</v>
          </cell>
          <cell r="AL21">
            <v>0</v>
          </cell>
          <cell r="AM21">
            <v>1</v>
          </cell>
          <cell r="AN21">
            <v>1</v>
          </cell>
        </row>
        <row r="22">
          <cell r="B22">
            <v>20</v>
          </cell>
          <cell r="AK22">
            <v>4</v>
          </cell>
          <cell r="AL22">
            <v>0</v>
          </cell>
          <cell r="AM22" t="str">
            <v>4 - 0</v>
          </cell>
          <cell r="AN22">
            <v>2</v>
          </cell>
        </row>
        <row r="23">
          <cell r="B23">
            <v>21</v>
          </cell>
          <cell r="C23">
            <v>3</v>
          </cell>
          <cell r="D23">
            <v>3</v>
          </cell>
          <cell r="E23" t="str">
            <v>LTK Narova</v>
          </cell>
          <cell r="F23">
            <v>9</v>
          </cell>
          <cell r="G23">
            <v>7</v>
          </cell>
          <cell r="H23" t="str">
            <v>TalTech SK / Rakvere SK</v>
          </cell>
          <cell r="AO23" t="str">
            <v xml:space="preserve"> </v>
          </cell>
          <cell r="AP23" t="str">
            <v xml:space="preserve"> </v>
          </cell>
        </row>
        <row r="24">
          <cell r="B24">
            <v>22</v>
          </cell>
          <cell r="C24">
            <v>4</v>
          </cell>
          <cell r="D24" t="str">
            <v>A</v>
          </cell>
          <cell r="E24" t="str">
            <v>Vitalia REINOL</v>
          </cell>
          <cell r="F24">
            <v>11</v>
          </cell>
          <cell r="G24" t="str">
            <v>Y</v>
          </cell>
          <cell r="H24" t="str">
            <v>Annigrete SUIMETS</v>
          </cell>
          <cell r="I24" t="str">
            <v>9.11</v>
          </cell>
          <cell r="J24" t="str">
            <v>11.4</v>
          </cell>
          <cell r="K24" t="str">
            <v>11.2</v>
          </cell>
          <cell r="L24" t="str">
            <v>11.7</v>
          </cell>
          <cell r="M24" t="str">
            <v>0.0</v>
          </cell>
          <cell r="N24">
            <v>9</v>
          </cell>
          <cell r="O24">
            <v>11</v>
          </cell>
          <cell r="P24">
            <v>11</v>
          </cell>
          <cell r="Q24">
            <v>4</v>
          </cell>
          <cell r="R24">
            <v>11</v>
          </cell>
          <cell r="S24">
            <v>2</v>
          </cell>
          <cell r="T24">
            <v>11</v>
          </cell>
          <cell r="U24">
            <v>7</v>
          </cell>
          <cell r="V24">
            <v>0</v>
          </cell>
          <cell r="W24">
            <v>0</v>
          </cell>
          <cell r="X24">
            <v>0</v>
          </cell>
          <cell r="Y24">
            <v>1</v>
          </cell>
          <cell r="Z24">
            <v>1</v>
          </cell>
          <cell r="AA24">
            <v>1</v>
          </cell>
          <cell r="AB24">
            <v>0</v>
          </cell>
          <cell r="AC24">
            <v>1</v>
          </cell>
          <cell r="AD24">
            <v>0</v>
          </cell>
          <cell r="AE24">
            <v>0</v>
          </cell>
          <cell r="AF24">
            <v>0</v>
          </cell>
          <cell r="AG24">
            <v>0</v>
          </cell>
          <cell r="AH24">
            <v>3</v>
          </cell>
          <cell r="AI24" t="str">
            <v xml:space="preserve"> -</v>
          </cell>
          <cell r="AJ24">
            <v>1</v>
          </cell>
          <cell r="AK24">
            <v>1</v>
          </cell>
          <cell r="AL24">
            <v>0</v>
          </cell>
        </row>
        <row r="25">
          <cell r="B25">
            <v>23</v>
          </cell>
          <cell r="C25">
            <v>5</v>
          </cell>
          <cell r="D25" t="str">
            <v>B</v>
          </cell>
          <cell r="E25" t="str">
            <v>Arina LITVINOVA</v>
          </cell>
          <cell r="F25">
            <v>10</v>
          </cell>
          <cell r="G25" t="str">
            <v>X</v>
          </cell>
          <cell r="H25" t="str">
            <v>Sabina MUSAJEVA (välis)</v>
          </cell>
          <cell r="I25" t="str">
            <v>11.13</v>
          </cell>
          <cell r="J25" t="str">
            <v>7.11</v>
          </cell>
          <cell r="K25" t="str">
            <v>6.11</v>
          </cell>
          <cell r="L25" t="str">
            <v>0.0</v>
          </cell>
          <cell r="M25" t="str">
            <v>0.0</v>
          </cell>
          <cell r="N25">
            <v>11</v>
          </cell>
          <cell r="O25">
            <v>13</v>
          </cell>
          <cell r="P25">
            <v>7</v>
          </cell>
          <cell r="Q25">
            <v>11</v>
          </cell>
          <cell r="R25">
            <v>6</v>
          </cell>
          <cell r="S25">
            <v>11</v>
          </cell>
          <cell r="T25">
            <v>0</v>
          </cell>
          <cell r="U25">
            <v>0</v>
          </cell>
          <cell r="V25">
            <v>0</v>
          </cell>
          <cell r="W25">
            <v>0</v>
          </cell>
          <cell r="X25">
            <v>0</v>
          </cell>
          <cell r="Y25">
            <v>0</v>
          </cell>
          <cell r="Z25">
            <v>0</v>
          </cell>
          <cell r="AA25">
            <v>0</v>
          </cell>
          <cell r="AB25">
            <v>0</v>
          </cell>
          <cell r="AC25">
            <v>1</v>
          </cell>
          <cell r="AD25">
            <v>1</v>
          </cell>
          <cell r="AE25">
            <v>1</v>
          </cell>
          <cell r="AF25">
            <v>0</v>
          </cell>
          <cell r="AG25">
            <v>0</v>
          </cell>
          <cell r="AH25">
            <v>0</v>
          </cell>
          <cell r="AI25" t="str">
            <v xml:space="preserve"> -</v>
          </cell>
          <cell r="AJ25">
            <v>3</v>
          </cell>
          <cell r="AK25">
            <v>0</v>
          </cell>
          <cell r="AL25">
            <v>1</v>
          </cell>
        </row>
        <row r="26">
          <cell r="B26">
            <v>24</v>
          </cell>
          <cell r="C26">
            <v>6</v>
          </cell>
          <cell r="D26" t="str">
            <v>C</v>
          </cell>
          <cell r="E26" t="str">
            <v>Anastassia MELNIKOVA</v>
          </cell>
          <cell r="F26">
            <v>12</v>
          </cell>
          <cell r="G26" t="str">
            <v>Z</v>
          </cell>
          <cell r="H26" t="str">
            <v>Anita KOSTAP (laen)</v>
          </cell>
          <cell r="I26" t="str">
            <v>11.1</v>
          </cell>
          <cell r="J26" t="str">
            <v>11.7</v>
          </cell>
          <cell r="K26" t="str">
            <v>11.2</v>
          </cell>
          <cell r="L26" t="str">
            <v>0.0</v>
          </cell>
          <cell r="M26" t="str">
            <v>0.0</v>
          </cell>
          <cell r="N26">
            <v>11</v>
          </cell>
          <cell r="O26">
            <v>1</v>
          </cell>
          <cell r="P26">
            <v>11</v>
          </cell>
          <cell r="Q26">
            <v>7</v>
          </cell>
          <cell r="R26">
            <v>11</v>
          </cell>
          <cell r="S26">
            <v>2</v>
          </cell>
          <cell r="T26">
            <v>0</v>
          </cell>
          <cell r="U26">
            <v>0</v>
          </cell>
          <cell r="V26">
            <v>0</v>
          </cell>
          <cell r="W26">
            <v>0</v>
          </cell>
          <cell r="X26">
            <v>1</v>
          </cell>
          <cell r="Y26">
            <v>1</v>
          </cell>
          <cell r="Z26">
            <v>1</v>
          </cell>
          <cell r="AA26">
            <v>0</v>
          </cell>
          <cell r="AB26">
            <v>0</v>
          </cell>
          <cell r="AC26">
            <v>0</v>
          </cell>
          <cell r="AD26">
            <v>0</v>
          </cell>
          <cell r="AE26">
            <v>0</v>
          </cell>
          <cell r="AF26">
            <v>0</v>
          </cell>
          <cell r="AG26">
            <v>0</v>
          </cell>
          <cell r="AH26">
            <v>3</v>
          </cell>
          <cell r="AI26" t="str">
            <v xml:space="preserve"> -</v>
          </cell>
          <cell r="AJ26">
            <v>0</v>
          </cell>
          <cell r="AK26">
            <v>1</v>
          </cell>
          <cell r="AL26">
            <v>0</v>
          </cell>
        </row>
        <row r="27">
          <cell r="B27">
            <v>25</v>
          </cell>
          <cell r="C27">
            <v>6</v>
          </cell>
          <cell r="E27" t="str">
            <v>Anastassia MELNIKOVA</v>
          </cell>
          <cell r="F27">
            <v>10</v>
          </cell>
          <cell r="H27" t="str">
            <v>Sabina MUSAJEVA (välis)</v>
          </cell>
          <cell r="I27" t="str">
            <v>11.6</v>
          </cell>
          <cell r="J27" t="str">
            <v>11.5</v>
          </cell>
          <cell r="K27" t="str">
            <v>11.5</v>
          </cell>
          <cell r="L27" t="str">
            <v>0.0</v>
          </cell>
          <cell r="M27" t="str">
            <v>0.0</v>
          </cell>
          <cell r="N27">
            <v>11</v>
          </cell>
          <cell r="O27">
            <v>6</v>
          </cell>
          <cell r="P27">
            <v>11</v>
          </cell>
          <cell r="Q27">
            <v>5</v>
          </cell>
          <cell r="R27">
            <v>11</v>
          </cell>
          <cell r="S27">
            <v>5</v>
          </cell>
          <cell r="T27">
            <v>0</v>
          </cell>
          <cell r="U27">
            <v>0</v>
          </cell>
          <cell r="V27">
            <v>0</v>
          </cell>
          <cell r="W27">
            <v>0</v>
          </cell>
          <cell r="X27">
            <v>1</v>
          </cell>
          <cell r="Y27">
            <v>1</v>
          </cell>
          <cell r="Z27">
            <v>1</v>
          </cell>
          <cell r="AA27">
            <v>0</v>
          </cell>
          <cell r="AB27">
            <v>0</v>
          </cell>
          <cell r="AC27">
            <v>0</v>
          </cell>
          <cell r="AD27">
            <v>0</v>
          </cell>
          <cell r="AE27">
            <v>0</v>
          </cell>
          <cell r="AF27">
            <v>0</v>
          </cell>
          <cell r="AG27">
            <v>0</v>
          </cell>
          <cell r="AH27">
            <v>3</v>
          </cell>
          <cell r="AI27" t="str">
            <v xml:space="preserve"> -</v>
          </cell>
          <cell r="AJ27">
            <v>0</v>
          </cell>
          <cell r="AK27">
            <v>1</v>
          </cell>
          <cell r="AL27">
            <v>0</v>
          </cell>
        </row>
        <row r="28">
          <cell r="B28">
            <v>26</v>
          </cell>
          <cell r="C28">
            <v>4</v>
          </cell>
          <cell r="E28" t="str">
            <v>Vitalia REINOL</v>
          </cell>
          <cell r="F28">
            <v>13</v>
          </cell>
          <cell r="H28" t="str">
            <v>Sirli ROOSVE</v>
          </cell>
        </row>
        <row r="29">
          <cell r="B29">
            <v>27</v>
          </cell>
          <cell r="C29">
            <v>4</v>
          </cell>
          <cell r="D29" t="str">
            <v>A</v>
          </cell>
          <cell r="E29" t="str">
            <v>Vitalia REINOL</v>
          </cell>
          <cell r="F29">
            <v>10</v>
          </cell>
          <cell r="G29" t="str">
            <v>X</v>
          </cell>
          <cell r="H29" t="str">
            <v>Sabina MUSAJEVA (välis)</v>
          </cell>
          <cell r="I29" t="str">
            <v>11.4</v>
          </cell>
          <cell r="J29" t="str">
            <v>11.2</v>
          </cell>
          <cell r="K29" t="str">
            <v>11.5</v>
          </cell>
          <cell r="L29" t="str">
            <v>0.0</v>
          </cell>
          <cell r="M29" t="str">
            <v>0.0</v>
          </cell>
          <cell r="N29">
            <v>11</v>
          </cell>
          <cell r="O29">
            <v>4</v>
          </cell>
          <cell r="P29">
            <v>11</v>
          </cell>
          <cell r="Q29">
            <v>2</v>
          </cell>
          <cell r="R29">
            <v>11</v>
          </cell>
          <cell r="S29">
            <v>5</v>
          </cell>
          <cell r="T29">
            <v>0</v>
          </cell>
          <cell r="U29">
            <v>0</v>
          </cell>
          <cell r="V29">
            <v>0</v>
          </cell>
          <cell r="W29">
            <v>0</v>
          </cell>
          <cell r="X29">
            <v>1</v>
          </cell>
          <cell r="Y29">
            <v>1</v>
          </cell>
          <cell r="Z29">
            <v>1</v>
          </cell>
          <cell r="AA29">
            <v>0</v>
          </cell>
          <cell r="AB29">
            <v>0</v>
          </cell>
          <cell r="AC29">
            <v>0</v>
          </cell>
          <cell r="AD29">
            <v>0</v>
          </cell>
          <cell r="AE29">
            <v>0</v>
          </cell>
          <cell r="AF29">
            <v>0</v>
          </cell>
          <cell r="AG29">
            <v>0</v>
          </cell>
          <cell r="AH29">
            <v>3</v>
          </cell>
          <cell r="AI29" t="str">
            <v xml:space="preserve"> -</v>
          </cell>
          <cell r="AJ29">
            <v>0</v>
          </cell>
          <cell r="AK29">
            <v>1</v>
          </cell>
          <cell r="AL29">
            <v>0</v>
          </cell>
        </row>
        <row r="30">
          <cell r="B30">
            <v>28</v>
          </cell>
          <cell r="C30">
            <v>6</v>
          </cell>
          <cell r="D30" t="str">
            <v>C</v>
          </cell>
          <cell r="E30" t="str">
            <v>Anastassia MELNIKOVA</v>
          </cell>
          <cell r="F30">
            <v>11</v>
          </cell>
          <cell r="G30" t="str">
            <v>Y</v>
          </cell>
          <cell r="H30" t="str">
            <v>Annigrete SUIMETS</v>
          </cell>
          <cell r="I30" t="str">
            <v>0.0</v>
          </cell>
          <cell r="J30" t="str">
            <v>0.0</v>
          </cell>
          <cell r="K30" t="str">
            <v>0.0</v>
          </cell>
          <cell r="L30" t="str">
            <v>0.0</v>
          </cell>
          <cell r="M30" t="str">
            <v>0.0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t="str">
            <v xml:space="preserve"> -</v>
          </cell>
          <cell r="AJ30">
            <v>0</v>
          </cell>
          <cell r="AK30">
            <v>0</v>
          </cell>
          <cell r="AL30">
            <v>0</v>
          </cell>
        </row>
        <row r="31">
          <cell r="B31">
            <v>29</v>
          </cell>
          <cell r="C31">
            <v>5</v>
          </cell>
          <cell r="D31" t="str">
            <v>B</v>
          </cell>
          <cell r="E31" t="str">
            <v>Arina LITVINOVA</v>
          </cell>
          <cell r="F31">
            <v>12</v>
          </cell>
          <cell r="G31" t="str">
            <v>Z</v>
          </cell>
          <cell r="H31" t="str">
            <v>Anita KOSTAP (laen)</v>
          </cell>
          <cell r="I31" t="str">
            <v>0.0</v>
          </cell>
          <cell r="J31" t="str">
            <v>0.0</v>
          </cell>
          <cell r="K31" t="str">
            <v>0.0</v>
          </cell>
          <cell r="L31" t="str">
            <v>0.0</v>
          </cell>
          <cell r="M31" t="str">
            <v>0.0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t="str">
            <v xml:space="preserve"> -</v>
          </cell>
          <cell r="AJ31">
            <v>0</v>
          </cell>
          <cell r="AK31">
            <v>0</v>
          </cell>
          <cell r="AL31">
            <v>0</v>
          </cell>
          <cell r="AM31">
            <v>1</v>
          </cell>
          <cell r="AN31">
            <v>1</v>
          </cell>
        </row>
        <row r="32">
          <cell r="B32">
            <v>30</v>
          </cell>
          <cell r="AK32">
            <v>4</v>
          </cell>
          <cell r="AL32">
            <v>1</v>
          </cell>
          <cell r="AM32" t="str">
            <v>4 - 1</v>
          </cell>
          <cell r="AN32">
            <v>2</v>
          </cell>
        </row>
        <row r="33">
          <cell r="B33">
            <v>31</v>
          </cell>
          <cell r="C33">
            <v>3</v>
          </cell>
          <cell r="D33">
            <v>8</v>
          </cell>
          <cell r="E33" t="str">
            <v>-</v>
          </cell>
          <cell r="F33">
            <v>9</v>
          </cell>
          <cell r="G33">
            <v>4</v>
          </cell>
          <cell r="H33" t="str">
            <v>LTK Kalev</v>
          </cell>
          <cell r="AO33" t="str">
            <v xml:space="preserve"> </v>
          </cell>
          <cell r="AP33" t="str">
            <v xml:space="preserve"> </v>
          </cell>
        </row>
        <row r="34">
          <cell r="B34">
            <v>32</v>
          </cell>
          <cell r="C34">
            <v>4</v>
          </cell>
          <cell r="D34" t="str">
            <v>A</v>
          </cell>
          <cell r="E34" t="e">
            <v>#N/A</v>
          </cell>
          <cell r="F34">
            <v>11</v>
          </cell>
          <cell r="G34" t="str">
            <v>Y</v>
          </cell>
          <cell r="H34" t="e">
            <v>#N/A</v>
          </cell>
          <cell r="I34" t="str">
            <v>0.0</v>
          </cell>
          <cell r="J34" t="str">
            <v>0.0</v>
          </cell>
          <cell r="K34" t="str">
            <v>0.0</v>
          </cell>
          <cell r="L34" t="str">
            <v>0.0</v>
          </cell>
          <cell r="M34" t="str">
            <v>0.0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t="str">
            <v xml:space="preserve"> -</v>
          </cell>
          <cell r="AJ34">
            <v>0</v>
          </cell>
          <cell r="AK34">
            <v>0</v>
          </cell>
          <cell r="AL34">
            <v>0</v>
          </cell>
        </row>
        <row r="35">
          <cell r="B35">
            <v>33</v>
          </cell>
          <cell r="C35">
            <v>5</v>
          </cell>
          <cell r="D35" t="str">
            <v>B</v>
          </cell>
          <cell r="E35" t="e">
            <v>#N/A</v>
          </cell>
          <cell r="F35">
            <v>10</v>
          </cell>
          <cell r="G35" t="str">
            <v>X</v>
          </cell>
          <cell r="H35" t="e">
            <v>#N/A</v>
          </cell>
          <cell r="I35" t="str">
            <v>0.0</v>
          </cell>
          <cell r="J35" t="str">
            <v>0.0</v>
          </cell>
          <cell r="K35" t="str">
            <v>0.0</v>
          </cell>
          <cell r="L35" t="str">
            <v>0.0</v>
          </cell>
          <cell r="M35" t="str">
            <v>0.0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t="str">
            <v xml:space="preserve"> -</v>
          </cell>
          <cell r="AJ35">
            <v>0</v>
          </cell>
          <cell r="AK35">
            <v>0</v>
          </cell>
          <cell r="AL35">
            <v>0</v>
          </cell>
        </row>
        <row r="36">
          <cell r="B36">
            <v>34</v>
          </cell>
          <cell r="C36">
            <v>6</v>
          </cell>
          <cell r="D36" t="str">
            <v>C</v>
          </cell>
          <cell r="E36" t="e">
            <v>#N/A</v>
          </cell>
          <cell r="F36">
            <v>12</v>
          </cell>
          <cell r="G36" t="str">
            <v>Z</v>
          </cell>
          <cell r="H36" t="e">
            <v>#N/A</v>
          </cell>
          <cell r="I36" t="str">
            <v>0.0</v>
          </cell>
          <cell r="J36" t="str">
            <v>0.0</v>
          </cell>
          <cell r="K36" t="str">
            <v>0.0</v>
          </cell>
          <cell r="L36" t="str">
            <v>0.0</v>
          </cell>
          <cell r="M36" t="str">
            <v>0.0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t="str">
            <v xml:space="preserve"> -</v>
          </cell>
          <cell r="AJ36">
            <v>0</v>
          </cell>
          <cell r="AK36">
            <v>0</v>
          </cell>
          <cell r="AL36">
            <v>0</v>
          </cell>
        </row>
        <row r="37">
          <cell r="B37">
            <v>35</v>
          </cell>
          <cell r="C37">
            <v>4</v>
          </cell>
          <cell r="E37" t="e">
            <v>#N/A</v>
          </cell>
          <cell r="F37">
            <v>10</v>
          </cell>
          <cell r="H37" t="e">
            <v>#N/A</v>
          </cell>
          <cell r="I37" t="str">
            <v>0.0</v>
          </cell>
          <cell r="J37" t="str">
            <v>0.0</v>
          </cell>
          <cell r="K37" t="str">
            <v>0.0</v>
          </cell>
          <cell r="L37" t="str">
            <v>0.0</v>
          </cell>
          <cell r="M37" t="str">
            <v>0.0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t="str">
            <v xml:space="preserve"> -</v>
          </cell>
          <cell r="AJ37">
            <v>0</v>
          </cell>
          <cell r="AK37">
            <v>0</v>
          </cell>
          <cell r="AL37">
            <v>0</v>
          </cell>
        </row>
        <row r="38">
          <cell r="B38">
            <v>36</v>
          </cell>
          <cell r="C38">
            <v>7</v>
          </cell>
          <cell r="E38" t="e">
            <v>#N/A</v>
          </cell>
          <cell r="F38">
            <v>11</v>
          </cell>
          <cell r="H38" t="e">
            <v>#N/A</v>
          </cell>
        </row>
        <row r="39">
          <cell r="B39">
            <v>37</v>
          </cell>
          <cell r="C39">
            <v>4</v>
          </cell>
          <cell r="D39" t="str">
            <v>A</v>
          </cell>
          <cell r="E39" t="e">
            <v>#N/A</v>
          </cell>
          <cell r="F39">
            <v>10</v>
          </cell>
          <cell r="G39" t="str">
            <v>X</v>
          </cell>
          <cell r="H39" t="e">
            <v>#N/A</v>
          </cell>
          <cell r="I39" t="str">
            <v>0.0</v>
          </cell>
          <cell r="J39" t="str">
            <v>0.0</v>
          </cell>
          <cell r="K39" t="str">
            <v>0.0</v>
          </cell>
          <cell r="L39" t="str">
            <v>0.0</v>
          </cell>
          <cell r="M39" t="str">
            <v>0.0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t="str">
            <v xml:space="preserve"> -</v>
          </cell>
          <cell r="AJ39">
            <v>0</v>
          </cell>
          <cell r="AK39">
            <v>0</v>
          </cell>
          <cell r="AL39">
            <v>0</v>
          </cell>
        </row>
        <row r="40">
          <cell r="B40">
            <v>38</v>
          </cell>
          <cell r="C40">
            <v>6</v>
          </cell>
          <cell r="D40" t="str">
            <v>C</v>
          </cell>
          <cell r="E40" t="e">
            <v>#N/A</v>
          </cell>
          <cell r="F40">
            <v>11</v>
          </cell>
          <cell r="G40" t="str">
            <v>Y</v>
          </cell>
          <cell r="H40" t="e">
            <v>#N/A</v>
          </cell>
          <cell r="I40" t="str">
            <v>0.0</v>
          </cell>
          <cell r="J40" t="str">
            <v>0.0</v>
          </cell>
          <cell r="K40" t="str">
            <v>0.0</v>
          </cell>
          <cell r="L40" t="str">
            <v>0.0</v>
          </cell>
          <cell r="M40" t="str">
            <v>0.0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t="str">
            <v xml:space="preserve"> -</v>
          </cell>
          <cell r="AJ40">
            <v>0</v>
          </cell>
          <cell r="AK40">
            <v>0</v>
          </cell>
          <cell r="AL40">
            <v>0</v>
          </cell>
        </row>
        <row r="41">
          <cell r="B41">
            <v>39</v>
          </cell>
          <cell r="C41">
            <v>5</v>
          </cell>
          <cell r="D41" t="str">
            <v>B</v>
          </cell>
          <cell r="E41" t="e">
            <v>#N/A</v>
          </cell>
          <cell r="F41">
            <v>12</v>
          </cell>
          <cell r="G41" t="str">
            <v>Z</v>
          </cell>
          <cell r="H41" t="e">
            <v>#N/A</v>
          </cell>
          <cell r="I41" t="str">
            <v>0.0</v>
          </cell>
          <cell r="J41" t="str">
            <v>0.0</v>
          </cell>
          <cell r="K41" t="str">
            <v>0.0</v>
          </cell>
          <cell r="L41" t="str">
            <v>0.0</v>
          </cell>
          <cell r="M41" t="str">
            <v>0.0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t="str">
            <v xml:space="preserve"> -</v>
          </cell>
          <cell r="AJ41">
            <v>0</v>
          </cell>
          <cell r="AK41">
            <v>0</v>
          </cell>
          <cell r="AL41">
            <v>0</v>
          </cell>
          <cell r="AM41">
            <v>1</v>
          </cell>
          <cell r="AN41">
            <v>1</v>
          </cell>
        </row>
        <row r="42">
          <cell r="B42">
            <v>40</v>
          </cell>
          <cell r="AK42">
            <v>0</v>
          </cell>
          <cell r="AL42">
            <v>0</v>
          </cell>
          <cell r="AM42" t="str">
            <v/>
          </cell>
          <cell r="AN42" t="str">
            <v/>
          </cell>
        </row>
        <row r="43">
          <cell r="B43">
            <v>41</v>
          </cell>
          <cell r="C43">
            <v>3</v>
          </cell>
          <cell r="D43">
            <v>1</v>
          </cell>
          <cell r="E43" t="str">
            <v>Maardu LTK</v>
          </cell>
          <cell r="F43">
            <v>9</v>
          </cell>
          <cell r="G43">
            <v>6</v>
          </cell>
          <cell r="H43" t="str">
            <v>Lauatennisekeskus</v>
          </cell>
          <cell r="AO43" t="str">
            <v xml:space="preserve"> </v>
          </cell>
          <cell r="AP43" t="str">
            <v xml:space="preserve"> </v>
          </cell>
        </row>
        <row r="44">
          <cell r="B44">
            <v>42</v>
          </cell>
          <cell r="C44">
            <v>4</v>
          </cell>
          <cell r="D44" t="str">
            <v>A</v>
          </cell>
          <cell r="E44" t="str">
            <v>Alina JAGNENKOVA</v>
          </cell>
          <cell r="F44">
            <v>11</v>
          </cell>
          <cell r="G44" t="str">
            <v>Y</v>
          </cell>
          <cell r="H44" t="str">
            <v>Aire KURGPÕLD</v>
          </cell>
          <cell r="I44" t="str">
            <v>11.2</v>
          </cell>
          <cell r="J44" t="str">
            <v>11.2</v>
          </cell>
          <cell r="K44" t="str">
            <v>11.2</v>
          </cell>
          <cell r="L44" t="str">
            <v>0.0</v>
          </cell>
          <cell r="M44" t="str">
            <v>0.0</v>
          </cell>
          <cell r="N44">
            <v>11</v>
          </cell>
          <cell r="O44">
            <v>2</v>
          </cell>
          <cell r="P44">
            <v>11</v>
          </cell>
          <cell r="Q44">
            <v>2</v>
          </cell>
          <cell r="R44">
            <v>11</v>
          </cell>
          <cell r="S44">
            <v>2</v>
          </cell>
          <cell r="T44">
            <v>0</v>
          </cell>
          <cell r="U44">
            <v>0</v>
          </cell>
          <cell r="V44">
            <v>0</v>
          </cell>
          <cell r="W44">
            <v>0</v>
          </cell>
          <cell r="X44">
            <v>1</v>
          </cell>
          <cell r="Y44">
            <v>1</v>
          </cell>
          <cell r="Z44">
            <v>1</v>
          </cell>
          <cell r="AA44">
            <v>0</v>
          </cell>
          <cell r="AB44">
            <v>0</v>
          </cell>
          <cell r="AC44">
            <v>0</v>
          </cell>
          <cell r="AD44">
            <v>0</v>
          </cell>
          <cell r="AE44">
            <v>0</v>
          </cell>
          <cell r="AF44">
            <v>0</v>
          </cell>
          <cell r="AG44">
            <v>0</v>
          </cell>
          <cell r="AH44">
            <v>3</v>
          </cell>
          <cell r="AI44" t="str">
            <v xml:space="preserve"> -</v>
          </cell>
          <cell r="AJ44">
            <v>0</v>
          </cell>
          <cell r="AK44">
            <v>1</v>
          </cell>
          <cell r="AL44">
            <v>0</v>
          </cell>
        </row>
        <row r="45">
          <cell r="B45">
            <v>43</v>
          </cell>
          <cell r="C45">
            <v>5</v>
          </cell>
          <cell r="D45" t="str">
            <v>B</v>
          </cell>
          <cell r="E45" t="str">
            <v>Karina GRIGORJAN</v>
          </cell>
          <cell r="F45">
            <v>10</v>
          </cell>
          <cell r="G45" t="str">
            <v>X</v>
          </cell>
          <cell r="H45" t="str">
            <v>Kristi ERNITS (laen)</v>
          </cell>
          <cell r="I45" t="str">
            <v>11.2</v>
          </cell>
          <cell r="J45" t="str">
            <v>11.3</v>
          </cell>
          <cell r="K45" t="str">
            <v>11.5</v>
          </cell>
          <cell r="L45" t="str">
            <v>0.0</v>
          </cell>
          <cell r="M45" t="str">
            <v>0.0</v>
          </cell>
          <cell r="N45">
            <v>11</v>
          </cell>
          <cell r="O45">
            <v>2</v>
          </cell>
          <cell r="P45">
            <v>11</v>
          </cell>
          <cell r="Q45">
            <v>3</v>
          </cell>
          <cell r="R45">
            <v>11</v>
          </cell>
          <cell r="S45">
            <v>5</v>
          </cell>
          <cell r="T45">
            <v>0</v>
          </cell>
          <cell r="U45">
            <v>0</v>
          </cell>
          <cell r="V45">
            <v>0</v>
          </cell>
          <cell r="W45">
            <v>0</v>
          </cell>
          <cell r="X45">
            <v>1</v>
          </cell>
          <cell r="Y45">
            <v>1</v>
          </cell>
          <cell r="Z45">
            <v>1</v>
          </cell>
          <cell r="AA45">
            <v>0</v>
          </cell>
          <cell r="AB45">
            <v>0</v>
          </cell>
          <cell r="AC45">
            <v>0</v>
          </cell>
          <cell r="AD45">
            <v>0</v>
          </cell>
          <cell r="AE45">
            <v>0</v>
          </cell>
          <cell r="AF45">
            <v>0</v>
          </cell>
          <cell r="AG45">
            <v>0</v>
          </cell>
          <cell r="AH45">
            <v>3</v>
          </cell>
          <cell r="AI45" t="str">
            <v xml:space="preserve"> -</v>
          </cell>
          <cell r="AJ45">
            <v>0</v>
          </cell>
          <cell r="AK45">
            <v>1</v>
          </cell>
          <cell r="AL45">
            <v>0</v>
          </cell>
        </row>
        <row r="46">
          <cell r="B46">
            <v>44</v>
          </cell>
          <cell r="C46">
            <v>6</v>
          </cell>
          <cell r="D46" t="str">
            <v>C</v>
          </cell>
          <cell r="E46" t="str">
            <v>Anita LISSOVENKO</v>
          </cell>
          <cell r="F46">
            <v>12</v>
          </cell>
          <cell r="G46" t="str">
            <v>Z</v>
          </cell>
          <cell r="H46" t="str">
            <v>Neverly LUKAS</v>
          </cell>
          <cell r="I46" t="str">
            <v>11.0</v>
          </cell>
          <cell r="J46" t="str">
            <v>11.1</v>
          </cell>
          <cell r="K46" t="str">
            <v>11.0</v>
          </cell>
          <cell r="L46" t="str">
            <v>0.0</v>
          </cell>
          <cell r="M46" t="str">
            <v>0.0</v>
          </cell>
          <cell r="N46">
            <v>11</v>
          </cell>
          <cell r="O46">
            <v>0</v>
          </cell>
          <cell r="P46">
            <v>11</v>
          </cell>
          <cell r="Q46">
            <v>1</v>
          </cell>
          <cell r="R46">
            <v>11</v>
          </cell>
          <cell r="S46">
            <v>0</v>
          </cell>
          <cell r="T46">
            <v>0</v>
          </cell>
          <cell r="U46">
            <v>0</v>
          </cell>
          <cell r="V46">
            <v>0</v>
          </cell>
          <cell r="W46">
            <v>0</v>
          </cell>
          <cell r="X46">
            <v>1</v>
          </cell>
          <cell r="Y46">
            <v>1</v>
          </cell>
          <cell r="Z46">
            <v>1</v>
          </cell>
          <cell r="AA46">
            <v>0</v>
          </cell>
          <cell r="AB46">
            <v>0</v>
          </cell>
          <cell r="AC46">
            <v>0</v>
          </cell>
          <cell r="AD46">
            <v>0</v>
          </cell>
          <cell r="AE46">
            <v>0</v>
          </cell>
          <cell r="AF46">
            <v>0</v>
          </cell>
          <cell r="AG46">
            <v>0</v>
          </cell>
          <cell r="AH46">
            <v>3</v>
          </cell>
          <cell r="AI46" t="str">
            <v xml:space="preserve"> -</v>
          </cell>
          <cell r="AJ46">
            <v>0</v>
          </cell>
          <cell r="AK46">
            <v>1</v>
          </cell>
          <cell r="AL46">
            <v>0</v>
          </cell>
        </row>
        <row r="47">
          <cell r="B47">
            <v>45</v>
          </cell>
          <cell r="C47">
            <v>5</v>
          </cell>
          <cell r="E47" t="str">
            <v>Karina GRIGORJAN</v>
          </cell>
          <cell r="F47">
            <v>10</v>
          </cell>
          <cell r="H47" t="str">
            <v>Kristi ERNITS (laen)</v>
          </cell>
          <cell r="I47" t="str">
            <v>11.1</v>
          </cell>
          <cell r="J47" t="str">
            <v>11.6</v>
          </cell>
          <cell r="K47" t="str">
            <v>11.7</v>
          </cell>
          <cell r="L47" t="str">
            <v>0.0</v>
          </cell>
          <cell r="M47" t="str">
            <v>0.0</v>
          </cell>
          <cell r="N47">
            <v>11</v>
          </cell>
          <cell r="O47">
            <v>1</v>
          </cell>
          <cell r="P47">
            <v>11</v>
          </cell>
          <cell r="Q47">
            <v>6</v>
          </cell>
          <cell r="R47">
            <v>11</v>
          </cell>
          <cell r="S47">
            <v>7</v>
          </cell>
          <cell r="T47">
            <v>0</v>
          </cell>
          <cell r="U47">
            <v>0</v>
          </cell>
          <cell r="V47">
            <v>0</v>
          </cell>
          <cell r="W47">
            <v>0</v>
          </cell>
          <cell r="X47">
            <v>1</v>
          </cell>
          <cell r="Y47">
            <v>1</v>
          </cell>
          <cell r="Z47">
            <v>1</v>
          </cell>
          <cell r="AA47">
            <v>0</v>
          </cell>
          <cell r="AB47">
            <v>0</v>
          </cell>
          <cell r="AC47">
            <v>0</v>
          </cell>
          <cell r="AD47">
            <v>0</v>
          </cell>
          <cell r="AE47">
            <v>0</v>
          </cell>
          <cell r="AF47">
            <v>0</v>
          </cell>
          <cell r="AG47">
            <v>0</v>
          </cell>
          <cell r="AH47">
            <v>3</v>
          </cell>
          <cell r="AI47" t="str">
            <v xml:space="preserve"> -</v>
          </cell>
          <cell r="AJ47">
            <v>0</v>
          </cell>
          <cell r="AK47">
            <v>1</v>
          </cell>
          <cell r="AL47">
            <v>0</v>
          </cell>
        </row>
        <row r="48">
          <cell r="B48">
            <v>46</v>
          </cell>
          <cell r="C48">
            <v>4</v>
          </cell>
          <cell r="E48" t="str">
            <v>Alina JAGNENKOVA</v>
          </cell>
          <cell r="F48">
            <v>11</v>
          </cell>
          <cell r="H48" t="str">
            <v>Aire KURGPÕLD</v>
          </cell>
        </row>
        <row r="49">
          <cell r="B49">
            <v>47</v>
          </cell>
          <cell r="C49">
            <v>4</v>
          </cell>
          <cell r="D49" t="str">
            <v>A</v>
          </cell>
          <cell r="E49" t="str">
            <v>Alina JAGNENKOVA</v>
          </cell>
          <cell r="F49">
            <v>10</v>
          </cell>
          <cell r="G49" t="str">
            <v>X</v>
          </cell>
          <cell r="H49" t="str">
            <v>Kristi ERNITS (laen)</v>
          </cell>
          <cell r="I49" t="str">
            <v>0.0</v>
          </cell>
          <cell r="J49" t="str">
            <v>0.0</v>
          </cell>
          <cell r="K49" t="str">
            <v>0.0</v>
          </cell>
          <cell r="L49" t="str">
            <v>0.0</v>
          </cell>
          <cell r="M49" t="str">
            <v>0.0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t="str">
            <v xml:space="preserve"> -</v>
          </cell>
          <cell r="AJ49">
            <v>0</v>
          </cell>
          <cell r="AK49">
            <v>0</v>
          </cell>
          <cell r="AL49">
            <v>0</v>
          </cell>
        </row>
        <row r="50">
          <cell r="B50">
            <v>48</v>
          </cell>
          <cell r="C50">
            <v>6</v>
          </cell>
          <cell r="D50" t="str">
            <v>C</v>
          </cell>
          <cell r="E50" t="str">
            <v>Anita LISSOVENKO</v>
          </cell>
          <cell r="F50">
            <v>11</v>
          </cell>
          <cell r="G50" t="str">
            <v>Y</v>
          </cell>
          <cell r="H50" t="str">
            <v>Aire KURGPÕLD</v>
          </cell>
          <cell r="I50" t="str">
            <v>0.0</v>
          </cell>
          <cell r="J50" t="str">
            <v>0.0</v>
          </cell>
          <cell r="K50" t="str">
            <v>0.0</v>
          </cell>
          <cell r="L50" t="str">
            <v>0.0</v>
          </cell>
          <cell r="M50" t="str">
            <v>0.0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t="str">
            <v xml:space="preserve"> -</v>
          </cell>
          <cell r="AJ50">
            <v>0</v>
          </cell>
          <cell r="AK50">
            <v>0</v>
          </cell>
          <cell r="AL50">
            <v>0</v>
          </cell>
        </row>
        <row r="51">
          <cell r="B51">
            <v>49</v>
          </cell>
          <cell r="C51">
            <v>5</v>
          </cell>
          <cell r="D51" t="str">
            <v>B</v>
          </cell>
          <cell r="E51" t="str">
            <v>Karina GRIGORJAN</v>
          </cell>
          <cell r="F51">
            <v>12</v>
          </cell>
          <cell r="G51" t="str">
            <v>Z</v>
          </cell>
          <cell r="H51" t="str">
            <v>Neverly LUKAS</v>
          </cell>
          <cell r="I51" t="str">
            <v>0.0</v>
          </cell>
          <cell r="J51" t="str">
            <v>0.0</v>
          </cell>
          <cell r="K51" t="str">
            <v>0.0</v>
          </cell>
          <cell r="L51" t="str">
            <v>0.0</v>
          </cell>
          <cell r="M51" t="str">
            <v>0.0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t="str">
            <v xml:space="preserve"> -</v>
          </cell>
          <cell r="AJ51">
            <v>0</v>
          </cell>
          <cell r="AK51">
            <v>0</v>
          </cell>
          <cell r="AL51">
            <v>0</v>
          </cell>
          <cell r="AM51">
            <v>1</v>
          </cell>
          <cell r="AN51">
            <v>1</v>
          </cell>
        </row>
        <row r="52">
          <cell r="B52">
            <v>50</v>
          </cell>
          <cell r="AK52">
            <v>4</v>
          </cell>
          <cell r="AL52">
            <v>0</v>
          </cell>
          <cell r="AM52" t="str">
            <v>4 - 0</v>
          </cell>
          <cell r="AN52">
            <v>2</v>
          </cell>
        </row>
        <row r="53">
          <cell r="B53">
            <v>51</v>
          </cell>
          <cell r="C53">
            <v>3</v>
          </cell>
          <cell r="D53">
            <v>2</v>
          </cell>
          <cell r="E53" t="str">
            <v>Aseri Spordiklubi</v>
          </cell>
          <cell r="F53">
            <v>9</v>
          </cell>
          <cell r="G53">
            <v>5</v>
          </cell>
          <cell r="H53" t="str">
            <v>Pärnu-Jaagupi LTK</v>
          </cell>
          <cell r="AO53" t="str">
            <v xml:space="preserve"> </v>
          </cell>
          <cell r="AP53" t="str">
            <v xml:space="preserve"> </v>
          </cell>
        </row>
        <row r="54">
          <cell r="B54">
            <v>52</v>
          </cell>
          <cell r="C54">
            <v>4</v>
          </cell>
          <cell r="D54" t="str">
            <v>A</v>
          </cell>
          <cell r="E54" t="str">
            <v>Reelica HANSON</v>
          </cell>
          <cell r="F54">
            <v>11</v>
          </cell>
          <cell r="G54" t="str">
            <v>Y</v>
          </cell>
          <cell r="H54" t="str">
            <v>Karolin FIGOL</v>
          </cell>
          <cell r="I54" t="str">
            <v>11.5</v>
          </cell>
          <cell r="J54" t="str">
            <v>11.3</v>
          </cell>
          <cell r="K54" t="str">
            <v>11.4</v>
          </cell>
          <cell r="L54" t="str">
            <v>0.0</v>
          </cell>
          <cell r="M54" t="str">
            <v>0.0</v>
          </cell>
          <cell r="N54">
            <v>11</v>
          </cell>
          <cell r="O54">
            <v>5</v>
          </cell>
          <cell r="P54">
            <v>11</v>
          </cell>
          <cell r="Q54">
            <v>3</v>
          </cell>
          <cell r="R54">
            <v>11</v>
          </cell>
          <cell r="S54">
            <v>4</v>
          </cell>
          <cell r="T54">
            <v>0</v>
          </cell>
          <cell r="U54">
            <v>0</v>
          </cell>
          <cell r="V54">
            <v>0</v>
          </cell>
          <cell r="W54">
            <v>0</v>
          </cell>
          <cell r="X54">
            <v>1</v>
          </cell>
          <cell r="Y54">
            <v>1</v>
          </cell>
          <cell r="Z54">
            <v>1</v>
          </cell>
          <cell r="AA54">
            <v>0</v>
          </cell>
          <cell r="AB54">
            <v>0</v>
          </cell>
          <cell r="AC54">
            <v>0</v>
          </cell>
          <cell r="AD54">
            <v>0</v>
          </cell>
          <cell r="AE54">
            <v>0</v>
          </cell>
          <cell r="AF54">
            <v>0</v>
          </cell>
          <cell r="AG54">
            <v>0</v>
          </cell>
          <cell r="AH54">
            <v>3</v>
          </cell>
          <cell r="AI54" t="str">
            <v xml:space="preserve"> -</v>
          </cell>
          <cell r="AJ54">
            <v>0</v>
          </cell>
          <cell r="AK54">
            <v>1</v>
          </cell>
          <cell r="AL54">
            <v>0</v>
          </cell>
        </row>
        <row r="55">
          <cell r="B55">
            <v>53</v>
          </cell>
          <cell r="C55">
            <v>5</v>
          </cell>
          <cell r="D55" t="str">
            <v>B</v>
          </cell>
          <cell r="E55" t="str">
            <v>Ina JOSEPSONE (välis)</v>
          </cell>
          <cell r="F55">
            <v>10</v>
          </cell>
          <cell r="G55" t="str">
            <v>X</v>
          </cell>
          <cell r="H55" t="str">
            <v>Ketrin SALUMAA</v>
          </cell>
          <cell r="I55" t="str">
            <v>11.4</v>
          </cell>
          <cell r="J55" t="str">
            <v>11.3</v>
          </cell>
          <cell r="K55" t="str">
            <v>8.11</v>
          </cell>
          <cell r="L55" t="str">
            <v>11.1</v>
          </cell>
          <cell r="M55" t="str">
            <v>0.0</v>
          </cell>
          <cell r="N55">
            <v>11</v>
          </cell>
          <cell r="O55">
            <v>4</v>
          </cell>
          <cell r="P55">
            <v>11</v>
          </cell>
          <cell r="Q55">
            <v>3</v>
          </cell>
          <cell r="R55">
            <v>8</v>
          </cell>
          <cell r="S55">
            <v>11</v>
          </cell>
          <cell r="T55">
            <v>11</v>
          </cell>
          <cell r="U55">
            <v>1</v>
          </cell>
          <cell r="V55">
            <v>0</v>
          </cell>
          <cell r="W55">
            <v>0</v>
          </cell>
          <cell r="X55">
            <v>1</v>
          </cell>
          <cell r="Y55">
            <v>1</v>
          </cell>
          <cell r="Z55">
            <v>0</v>
          </cell>
          <cell r="AA55">
            <v>1</v>
          </cell>
          <cell r="AB55">
            <v>0</v>
          </cell>
          <cell r="AC55">
            <v>0</v>
          </cell>
          <cell r="AD55">
            <v>0</v>
          </cell>
          <cell r="AE55">
            <v>1</v>
          </cell>
          <cell r="AF55">
            <v>0</v>
          </cell>
          <cell r="AG55">
            <v>0</v>
          </cell>
          <cell r="AH55">
            <v>3</v>
          </cell>
          <cell r="AI55" t="str">
            <v xml:space="preserve"> -</v>
          </cell>
          <cell r="AJ55">
            <v>1</v>
          </cell>
          <cell r="AK55">
            <v>1</v>
          </cell>
          <cell r="AL55">
            <v>0</v>
          </cell>
        </row>
        <row r="56">
          <cell r="B56">
            <v>54</v>
          </cell>
          <cell r="C56">
            <v>6</v>
          </cell>
          <cell r="D56" t="str">
            <v>C</v>
          </cell>
          <cell r="E56" t="str">
            <v>Tatjana TŠISTJAKOVA</v>
          </cell>
          <cell r="F56">
            <v>12</v>
          </cell>
          <cell r="G56" t="str">
            <v>Z</v>
          </cell>
          <cell r="H56" t="str">
            <v>Liisi KOIT</v>
          </cell>
          <cell r="I56" t="str">
            <v>9.11</v>
          </cell>
          <cell r="J56" t="str">
            <v>11.5</v>
          </cell>
          <cell r="K56" t="str">
            <v>11.4</v>
          </cell>
          <cell r="L56" t="str">
            <v>12.10</v>
          </cell>
          <cell r="M56" t="str">
            <v>0.0</v>
          </cell>
          <cell r="N56">
            <v>9</v>
          </cell>
          <cell r="O56">
            <v>11</v>
          </cell>
          <cell r="P56">
            <v>11</v>
          </cell>
          <cell r="Q56">
            <v>5</v>
          </cell>
          <cell r="R56">
            <v>11</v>
          </cell>
          <cell r="S56">
            <v>4</v>
          </cell>
          <cell r="T56">
            <v>12</v>
          </cell>
          <cell r="U56">
            <v>10</v>
          </cell>
          <cell r="V56">
            <v>0</v>
          </cell>
          <cell r="W56">
            <v>0</v>
          </cell>
          <cell r="X56">
            <v>0</v>
          </cell>
          <cell r="Y56">
            <v>1</v>
          </cell>
          <cell r="Z56">
            <v>1</v>
          </cell>
          <cell r="AA56">
            <v>1</v>
          </cell>
          <cell r="AB56">
            <v>0</v>
          </cell>
          <cell r="AC56">
            <v>1</v>
          </cell>
          <cell r="AD56">
            <v>0</v>
          </cell>
          <cell r="AE56">
            <v>0</v>
          </cell>
          <cell r="AF56">
            <v>0</v>
          </cell>
          <cell r="AG56">
            <v>0</v>
          </cell>
          <cell r="AH56">
            <v>3</v>
          </cell>
          <cell r="AI56" t="str">
            <v xml:space="preserve"> -</v>
          </cell>
          <cell r="AJ56">
            <v>1</v>
          </cell>
          <cell r="AK56">
            <v>1</v>
          </cell>
          <cell r="AL56">
            <v>0</v>
          </cell>
        </row>
        <row r="57">
          <cell r="B57">
            <v>55</v>
          </cell>
          <cell r="C57">
            <v>7</v>
          </cell>
          <cell r="E57" t="str">
            <v>Karmen KOZMA</v>
          </cell>
          <cell r="F57">
            <v>10</v>
          </cell>
          <cell r="H57" t="str">
            <v>Ketrin SALUMAA</v>
          </cell>
          <cell r="I57" t="str">
            <v>11.6</v>
          </cell>
          <cell r="J57" t="str">
            <v>5.11</v>
          </cell>
          <cell r="K57" t="str">
            <v>8.11</v>
          </cell>
          <cell r="L57" t="str">
            <v>11.4</v>
          </cell>
          <cell r="M57" t="str">
            <v>11.9</v>
          </cell>
          <cell r="N57">
            <v>11</v>
          </cell>
          <cell r="O57">
            <v>6</v>
          </cell>
          <cell r="P57">
            <v>5</v>
          </cell>
          <cell r="Q57">
            <v>11</v>
          </cell>
          <cell r="R57">
            <v>8</v>
          </cell>
          <cell r="S57">
            <v>11</v>
          </cell>
          <cell r="T57">
            <v>11</v>
          </cell>
          <cell r="U57">
            <v>4</v>
          </cell>
          <cell r="V57">
            <v>11</v>
          </cell>
          <cell r="W57">
            <v>9</v>
          </cell>
          <cell r="X57">
            <v>1</v>
          </cell>
          <cell r="Y57">
            <v>0</v>
          </cell>
          <cell r="Z57">
            <v>0</v>
          </cell>
          <cell r="AA57">
            <v>1</v>
          </cell>
          <cell r="AB57">
            <v>1</v>
          </cell>
          <cell r="AC57">
            <v>0</v>
          </cell>
          <cell r="AD57">
            <v>1</v>
          </cell>
          <cell r="AE57">
            <v>1</v>
          </cell>
          <cell r="AF57">
            <v>0</v>
          </cell>
          <cell r="AG57">
            <v>0</v>
          </cell>
          <cell r="AH57">
            <v>3</v>
          </cell>
          <cell r="AI57" t="str">
            <v xml:space="preserve"> -</v>
          </cell>
          <cell r="AJ57">
            <v>2</v>
          </cell>
          <cell r="AK57">
            <v>1</v>
          </cell>
          <cell r="AL57">
            <v>0</v>
          </cell>
        </row>
        <row r="58">
          <cell r="B58">
            <v>56</v>
          </cell>
          <cell r="C58">
            <v>4</v>
          </cell>
          <cell r="E58" t="str">
            <v>Reelica HANSON</v>
          </cell>
          <cell r="F58">
            <v>12</v>
          </cell>
          <cell r="H58" t="str">
            <v>Liisi KOIT</v>
          </cell>
        </row>
        <row r="59">
          <cell r="B59">
            <v>57</v>
          </cell>
          <cell r="C59">
            <v>4</v>
          </cell>
          <cell r="D59" t="str">
            <v>A</v>
          </cell>
          <cell r="E59" t="str">
            <v>Reelica HANSON</v>
          </cell>
          <cell r="F59">
            <v>10</v>
          </cell>
          <cell r="G59" t="str">
            <v>X</v>
          </cell>
          <cell r="H59" t="str">
            <v>Ketrin SALUMAA</v>
          </cell>
          <cell r="I59" t="str">
            <v>0.0</v>
          </cell>
          <cell r="J59" t="str">
            <v>0.0</v>
          </cell>
          <cell r="K59" t="str">
            <v>0.0</v>
          </cell>
          <cell r="L59" t="str">
            <v>0.0</v>
          </cell>
          <cell r="M59" t="str">
            <v>0.0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t="str">
            <v xml:space="preserve"> -</v>
          </cell>
          <cell r="AJ59">
            <v>0</v>
          </cell>
          <cell r="AK59">
            <v>0</v>
          </cell>
          <cell r="AL59">
            <v>0</v>
          </cell>
        </row>
        <row r="60">
          <cell r="B60">
            <v>58</v>
          </cell>
          <cell r="C60">
            <v>6</v>
          </cell>
          <cell r="D60" t="str">
            <v>C</v>
          </cell>
          <cell r="E60" t="str">
            <v>Tatjana TŠISTJAKOVA</v>
          </cell>
          <cell r="F60">
            <v>11</v>
          </cell>
          <cell r="G60" t="str">
            <v>Y</v>
          </cell>
          <cell r="H60" t="str">
            <v>Karolin FIGOL</v>
          </cell>
          <cell r="I60" t="str">
            <v>0.0</v>
          </cell>
          <cell r="J60" t="str">
            <v>0.0</v>
          </cell>
          <cell r="K60" t="str">
            <v>0.0</v>
          </cell>
          <cell r="L60" t="str">
            <v>0.0</v>
          </cell>
          <cell r="M60" t="str">
            <v>0.0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t="str">
            <v xml:space="preserve"> -</v>
          </cell>
          <cell r="AJ60">
            <v>0</v>
          </cell>
          <cell r="AK60">
            <v>0</v>
          </cell>
          <cell r="AL60">
            <v>0</v>
          </cell>
        </row>
        <row r="61">
          <cell r="B61">
            <v>59</v>
          </cell>
          <cell r="C61">
            <v>5</v>
          </cell>
          <cell r="D61" t="str">
            <v>B</v>
          </cell>
          <cell r="E61" t="str">
            <v>Ina JOSEPSONE (välis)</v>
          </cell>
          <cell r="F61">
            <v>12</v>
          </cell>
          <cell r="G61" t="str">
            <v>Z</v>
          </cell>
          <cell r="H61" t="str">
            <v>Liisi KOIT</v>
          </cell>
          <cell r="I61" t="str">
            <v>0.0</v>
          </cell>
          <cell r="J61" t="str">
            <v>0.0</v>
          </cell>
          <cell r="K61" t="str">
            <v>0.0</v>
          </cell>
          <cell r="L61" t="str">
            <v>0.0</v>
          </cell>
          <cell r="M61" t="str">
            <v>0.0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t="str">
            <v xml:space="preserve"> -</v>
          </cell>
          <cell r="AJ61">
            <v>0</v>
          </cell>
          <cell r="AK61">
            <v>0</v>
          </cell>
          <cell r="AL61">
            <v>0</v>
          </cell>
          <cell r="AM61">
            <v>1</v>
          </cell>
          <cell r="AN61">
            <v>1</v>
          </cell>
        </row>
        <row r="62">
          <cell r="B62">
            <v>60</v>
          </cell>
          <cell r="AK62">
            <v>4</v>
          </cell>
          <cell r="AL62">
            <v>0</v>
          </cell>
          <cell r="AM62" t="str">
            <v>4 - 0</v>
          </cell>
          <cell r="AN62">
            <v>2</v>
          </cell>
        </row>
        <row r="63">
          <cell r="B63">
            <v>61</v>
          </cell>
          <cell r="C63">
            <v>3</v>
          </cell>
          <cell r="D63">
            <v>8</v>
          </cell>
          <cell r="E63" t="str">
            <v>-</v>
          </cell>
          <cell r="F63">
            <v>9</v>
          </cell>
          <cell r="G63">
            <v>3</v>
          </cell>
          <cell r="H63" t="str">
            <v>LTK Narova</v>
          </cell>
          <cell r="AO63" t="str">
            <v xml:space="preserve"> </v>
          </cell>
          <cell r="AP63" t="str">
            <v xml:space="preserve"> </v>
          </cell>
        </row>
        <row r="64">
          <cell r="B64">
            <v>62</v>
          </cell>
          <cell r="C64">
            <v>4</v>
          </cell>
          <cell r="D64" t="str">
            <v>A</v>
          </cell>
          <cell r="E64" t="e">
            <v>#N/A</v>
          </cell>
          <cell r="F64">
            <v>11</v>
          </cell>
          <cell r="G64" t="str">
            <v>Y</v>
          </cell>
          <cell r="H64" t="e">
            <v>#N/A</v>
          </cell>
          <cell r="I64" t="str">
            <v>0.0</v>
          </cell>
          <cell r="J64" t="str">
            <v>0.0</v>
          </cell>
          <cell r="K64" t="str">
            <v>0.0</v>
          </cell>
          <cell r="L64" t="str">
            <v>0.0</v>
          </cell>
          <cell r="M64" t="str">
            <v>0.0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t="str">
            <v xml:space="preserve"> -</v>
          </cell>
          <cell r="AJ64">
            <v>0</v>
          </cell>
          <cell r="AK64">
            <v>0</v>
          </cell>
          <cell r="AL64">
            <v>0</v>
          </cell>
        </row>
        <row r="65">
          <cell r="B65">
            <v>63</v>
          </cell>
          <cell r="C65">
            <v>5</v>
          </cell>
          <cell r="D65" t="str">
            <v>B</v>
          </cell>
          <cell r="E65" t="e">
            <v>#N/A</v>
          </cell>
          <cell r="F65">
            <v>10</v>
          </cell>
          <cell r="G65" t="str">
            <v>X</v>
          </cell>
          <cell r="H65" t="e">
            <v>#N/A</v>
          </cell>
          <cell r="I65" t="str">
            <v>0.0</v>
          </cell>
          <cell r="J65" t="str">
            <v>0.0</v>
          </cell>
          <cell r="K65" t="str">
            <v>0.0</v>
          </cell>
          <cell r="L65" t="str">
            <v>0.0</v>
          </cell>
          <cell r="M65" t="str">
            <v>0.0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t="str">
            <v xml:space="preserve"> -</v>
          </cell>
          <cell r="AJ65">
            <v>0</v>
          </cell>
          <cell r="AK65">
            <v>0</v>
          </cell>
          <cell r="AL65">
            <v>0</v>
          </cell>
        </row>
        <row r="66">
          <cell r="B66">
            <v>64</v>
          </cell>
          <cell r="C66">
            <v>6</v>
          </cell>
          <cell r="D66" t="str">
            <v>C</v>
          </cell>
          <cell r="E66" t="e">
            <v>#N/A</v>
          </cell>
          <cell r="F66">
            <v>12</v>
          </cell>
          <cell r="G66" t="str">
            <v>Z</v>
          </cell>
          <cell r="H66" t="e">
            <v>#N/A</v>
          </cell>
          <cell r="I66" t="str">
            <v>0.0</v>
          </cell>
          <cell r="J66" t="str">
            <v>0.0</v>
          </cell>
          <cell r="K66" t="str">
            <v>0.0</v>
          </cell>
          <cell r="L66" t="str">
            <v>0.0</v>
          </cell>
          <cell r="M66" t="str">
            <v>0.0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t="str">
            <v xml:space="preserve"> -</v>
          </cell>
          <cell r="AJ66">
            <v>0</v>
          </cell>
          <cell r="AK66">
            <v>0</v>
          </cell>
          <cell r="AL66">
            <v>0</v>
          </cell>
        </row>
        <row r="67">
          <cell r="B67">
            <v>65</v>
          </cell>
          <cell r="C67">
            <v>4</v>
          </cell>
          <cell r="E67" t="e">
            <v>#N/A</v>
          </cell>
          <cell r="F67">
            <v>10</v>
          </cell>
          <cell r="H67" t="e">
            <v>#N/A</v>
          </cell>
          <cell r="I67" t="str">
            <v>0.0</v>
          </cell>
          <cell r="J67" t="str">
            <v>0.0</v>
          </cell>
          <cell r="K67" t="str">
            <v>0.0</v>
          </cell>
          <cell r="L67" t="str">
            <v>0.0</v>
          </cell>
          <cell r="M67" t="str">
            <v>0.0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t="str">
            <v xml:space="preserve"> -</v>
          </cell>
          <cell r="AJ67">
            <v>0</v>
          </cell>
          <cell r="AK67">
            <v>0</v>
          </cell>
          <cell r="AL67">
            <v>0</v>
          </cell>
        </row>
        <row r="68">
          <cell r="B68">
            <v>66</v>
          </cell>
          <cell r="C68">
            <v>5</v>
          </cell>
          <cell r="E68" t="e">
            <v>#N/A</v>
          </cell>
          <cell r="F68">
            <v>11</v>
          </cell>
          <cell r="H68" t="e">
            <v>#N/A</v>
          </cell>
        </row>
        <row r="69">
          <cell r="B69">
            <v>67</v>
          </cell>
          <cell r="C69">
            <v>4</v>
          </cell>
          <cell r="D69" t="str">
            <v>A</v>
          </cell>
          <cell r="E69" t="e">
            <v>#N/A</v>
          </cell>
          <cell r="F69">
            <v>10</v>
          </cell>
          <cell r="G69" t="str">
            <v>X</v>
          </cell>
          <cell r="H69" t="e">
            <v>#N/A</v>
          </cell>
          <cell r="I69" t="str">
            <v>0.0</v>
          </cell>
          <cell r="J69" t="str">
            <v>0.0</v>
          </cell>
          <cell r="K69" t="str">
            <v>0.0</v>
          </cell>
          <cell r="L69" t="str">
            <v>0.0</v>
          </cell>
          <cell r="M69" t="str">
            <v>0.0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t="str">
            <v xml:space="preserve"> -</v>
          </cell>
          <cell r="AJ69">
            <v>0</v>
          </cell>
          <cell r="AK69">
            <v>0</v>
          </cell>
          <cell r="AL69">
            <v>0</v>
          </cell>
        </row>
        <row r="70">
          <cell r="B70">
            <v>68</v>
          </cell>
          <cell r="C70">
            <v>6</v>
          </cell>
          <cell r="D70" t="str">
            <v>C</v>
          </cell>
          <cell r="E70" t="e">
            <v>#N/A</v>
          </cell>
          <cell r="F70">
            <v>11</v>
          </cell>
          <cell r="G70" t="str">
            <v>Y</v>
          </cell>
          <cell r="H70" t="e">
            <v>#N/A</v>
          </cell>
          <cell r="I70" t="str">
            <v>0.0</v>
          </cell>
          <cell r="J70" t="str">
            <v>0.0</v>
          </cell>
          <cell r="K70" t="str">
            <v>0.0</v>
          </cell>
          <cell r="L70" t="str">
            <v>0.0</v>
          </cell>
          <cell r="M70" t="str">
            <v>0.0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t="str">
            <v xml:space="preserve"> -</v>
          </cell>
          <cell r="AJ70">
            <v>0</v>
          </cell>
          <cell r="AK70">
            <v>0</v>
          </cell>
          <cell r="AL70">
            <v>0</v>
          </cell>
        </row>
        <row r="71">
          <cell r="B71">
            <v>69</v>
          </cell>
          <cell r="C71">
            <v>5</v>
          </cell>
          <cell r="D71" t="str">
            <v>B</v>
          </cell>
          <cell r="E71" t="e">
            <v>#N/A</v>
          </cell>
          <cell r="F71">
            <v>12</v>
          </cell>
          <cell r="G71" t="str">
            <v>Z</v>
          </cell>
          <cell r="H71" t="e">
            <v>#N/A</v>
          </cell>
          <cell r="I71" t="str">
            <v>0.0</v>
          </cell>
          <cell r="J71" t="str">
            <v>0.0</v>
          </cell>
          <cell r="K71" t="str">
            <v>0.0</v>
          </cell>
          <cell r="L71" t="str">
            <v>0.0</v>
          </cell>
          <cell r="M71" t="str">
            <v>0.0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t="str">
            <v xml:space="preserve"> -</v>
          </cell>
          <cell r="AJ71">
            <v>0</v>
          </cell>
          <cell r="AK71">
            <v>0</v>
          </cell>
          <cell r="AL71">
            <v>0</v>
          </cell>
          <cell r="AM71">
            <v>1</v>
          </cell>
          <cell r="AN71">
            <v>1</v>
          </cell>
        </row>
        <row r="72">
          <cell r="B72">
            <v>70</v>
          </cell>
          <cell r="AK72">
            <v>0</v>
          </cell>
          <cell r="AL72">
            <v>0</v>
          </cell>
          <cell r="AM72" t="str">
            <v/>
          </cell>
          <cell r="AN72" t="str">
            <v/>
          </cell>
        </row>
        <row r="73">
          <cell r="B73">
            <v>71</v>
          </cell>
          <cell r="C73">
            <v>3</v>
          </cell>
          <cell r="D73">
            <v>4</v>
          </cell>
          <cell r="E73" t="str">
            <v>LTK Kalev</v>
          </cell>
          <cell r="F73">
            <v>9</v>
          </cell>
          <cell r="G73">
            <v>7</v>
          </cell>
          <cell r="H73" t="str">
            <v>TalTech SK / Rakvere SK</v>
          </cell>
          <cell r="AO73" t="str">
            <v xml:space="preserve"> </v>
          </cell>
          <cell r="AP73" t="str">
            <v xml:space="preserve"> </v>
          </cell>
        </row>
        <row r="74">
          <cell r="B74">
            <v>72</v>
          </cell>
          <cell r="C74">
            <v>4</v>
          </cell>
          <cell r="D74" t="str">
            <v>A</v>
          </cell>
          <cell r="E74" t="str">
            <v>Pille VEESAAR</v>
          </cell>
          <cell r="F74">
            <v>11</v>
          </cell>
          <cell r="G74" t="str">
            <v>Y</v>
          </cell>
          <cell r="H74" t="str">
            <v>Raili NURGA (laen)</v>
          </cell>
          <cell r="I74" t="str">
            <v>9.11</v>
          </cell>
          <cell r="J74" t="str">
            <v>4.11</v>
          </cell>
          <cell r="K74" t="str">
            <v>6.11</v>
          </cell>
          <cell r="L74" t="str">
            <v>0.0</v>
          </cell>
          <cell r="M74" t="str">
            <v>0.0</v>
          </cell>
          <cell r="N74">
            <v>9</v>
          </cell>
          <cell r="O74">
            <v>11</v>
          </cell>
          <cell r="P74">
            <v>4</v>
          </cell>
          <cell r="Q74">
            <v>11</v>
          </cell>
          <cell r="R74">
            <v>6</v>
          </cell>
          <cell r="S74">
            <v>11</v>
          </cell>
          <cell r="T74">
            <v>0</v>
          </cell>
          <cell r="U74">
            <v>0</v>
          </cell>
          <cell r="V74">
            <v>0</v>
          </cell>
          <cell r="W74">
            <v>0</v>
          </cell>
          <cell r="X74">
            <v>0</v>
          </cell>
          <cell r="Y74">
            <v>0</v>
          </cell>
          <cell r="Z74">
            <v>0</v>
          </cell>
          <cell r="AA74">
            <v>0</v>
          </cell>
          <cell r="AB74">
            <v>0</v>
          </cell>
          <cell r="AC74">
            <v>1</v>
          </cell>
          <cell r="AD74">
            <v>1</v>
          </cell>
          <cell r="AE74">
            <v>1</v>
          </cell>
          <cell r="AF74">
            <v>0</v>
          </cell>
          <cell r="AG74">
            <v>0</v>
          </cell>
          <cell r="AH74">
            <v>0</v>
          </cell>
          <cell r="AI74" t="str">
            <v xml:space="preserve"> -</v>
          </cell>
          <cell r="AJ74">
            <v>3</v>
          </cell>
          <cell r="AK74">
            <v>0</v>
          </cell>
          <cell r="AL74">
            <v>1</v>
          </cell>
        </row>
        <row r="75">
          <cell r="B75">
            <v>73</v>
          </cell>
          <cell r="C75">
            <v>5</v>
          </cell>
          <cell r="D75" t="str">
            <v>B</v>
          </cell>
          <cell r="E75" t="str">
            <v>Merje AAS</v>
          </cell>
          <cell r="F75">
            <v>10</v>
          </cell>
          <cell r="G75" t="str">
            <v>X</v>
          </cell>
          <cell r="H75" t="str">
            <v>Sabina MUSAJEVA (välis)</v>
          </cell>
          <cell r="I75" t="str">
            <v>13.11</v>
          </cell>
          <cell r="J75" t="str">
            <v>11.8</v>
          </cell>
          <cell r="K75" t="str">
            <v>8.11</v>
          </cell>
          <cell r="L75" t="str">
            <v>3.11</v>
          </cell>
          <cell r="M75" t="str">
            <v>11.9</v>
          </cell>
          <cell r="N75">
            <v>13</v>
          </cell>
          <cell r="O75">
            <v>11</v>
          </cell>
          <cell r="P75">
            <v>11</v>
          </cell>
          <cell r="Q75">
            <v>8</v>
          </cell>
          <cell r="R75">
            <v>8</v>
          </cell>
          <cell r="S75">
            <v>11</v>
          </cell>
          <cell r="T75">
            <v>3</v>
          </cell>
          <cell r="U75">
            <v>11</v>
          </cell>
          <cell r="V75">
            <v>11</v>
          </cell>
          <cell r="W75">
            <v>9</v>
          </cell>
          <cell r="X75">
            <v>1</v>
          </cell>
          <cell r="Y75">
            <v>1</v>
          </cell>
          <cell r="Z75">
            <v>0</v>
          </cell>
          <cell r="AA75">
            <v>0</v>
          </cell>
          <cell r="AB75">
            <v>1</v>
          </cell>
          <cell r="AC75">
            <v>0</v>
          </cell>
          <cell r="AD75">
            <v>0</v>
          </cell>
          <cell r="AE75">
            <v>1</v>
          </cell>
          <cell r="AF75">
            <v>1</v>
          </cell>
          <cell r="AG75">
            <v>0</v>
          </cell>
          <cell r="AH75">
            <v>3</v>
          </cell>
          <cell r="AI75" t="str">
            <v xml:space="preserve"> -</v>
          </cell>
          <cell r="AJ75">
            <v>2</v>
          </cell>
          <cell r="AK75">
            <v>1</v>
          </cell>
          <cell r="AL75">
            <v>0</v>
          </cell>
        </row>
        <row r="76">
          <cell r="B76">
            <v>74</v>
          </cell>
          <cell r="C76">
            <v>6</v>
          </cell>
          <cell r="D76" t="str">
            <v>C</v>
          </cell>
          <cell r="E76" t="str">
            <v>Kätlin LATT</v>
          </cell>
          <cell r="F76">
            <v>12</v>
          </cell>
          <cell r="G76" t="str">
            <v>Z</v>
          </cell>
          <cell r="H76" t="str">
            <v>Sirli ROOSVE</v>
          </cell>
          <cell r="I76" t="str">
            <v>11.6</v>
          </cell>
          <cell r="J76" t="str">
            <v>11.5</v>
          </cell>
          <cell r="K76" t="str">
            <v>11.4</v>
          </cell>
          <cell r="L76" t="str">
            <v>0.0</v>
          </cell>
          <cell r="M76" t="str">
            <v>0.0</v>
          </cell>
          <cell r="N76">
            <v>11</v>
          </cell>
          <cell r="O76">
            <v>6</v>
          </cell>
          <cell r="P76">
            <v>11</v>
          </cell>
          <cell r="Q76">
            <v>5</v>
          </cell>
          <cell r="R76">
            <v>11</v>
          </cell>
          <cell r="S76">
            <v>4</v>
          </cell>
          <cell r="T76">
            <v>0</v>
          </cell>
          <cell r="U76">
            <v>0</v>
          </cell>
          <cell r="V76">
            <v>0</v>
          </cell>
          <cell r="W76">
            <v>0</v>
          </cell>
          <cell r="X76">
            <v>1</v>
          </cell>
          <cell r="Y76">
            <v>1</v>
          </cell>
          <cell r="Z76">
            <v>1</v>
          </cell>
          <cell r="AA76">
            <v>0</v>
          </cell>
          <cell r="AB76">
            <v>0</v>
          </cell>
          <cell r="AC76">
            <v>0</v>
          </cell>
          <cell r="AD76">
            <v>0</v>
          </cell>
          <cell r="AE76">
            <v>0</v>
          </cell>
          <cell r="AF76">
            <v>0</v>
          </cell>
          <cell r="AG76">
            <v>0</v>
          </cell>
          <cell r="AH76">
            <v>3</v>
          </cell>
          <cell r="AI76" t="str">
            <v xml:space="preserve"> -</v>
          </cell>
          <cell r="AJ76">
            <v>0</v>
          </cell>
          <cell r="AK76">
            <v>1</v>
          </cell>
          <cell r="AL76">
            <v>0</v>
          </cell>
        </row>
        <row r="77">
          <cell r="B77">
            <v>75</v>
          </cell>
          <cell r="C77">
            <v>7</v>
          </cell>
          <cell r="E77" t="str">
            <v>Kai THORNBECH</v>
          </cell>
          <cell r="F77">
            <v>10</v>
          </cell>
          <cell r="H77" t="str">
            <v>Sabina MUSAJEVA (välis)</v>
          </cell>
          <cell r="I77" t="str">
            <v>9.11</v>
          </cell>
          <cell r="J77" t="str">
            <v>10.12</v>
          </cell>
          <cell r="K77" t="str">
            <v>6.11</v>
          </cell>
          <cell r="L77" t="str">
            <v>0.0</v>
          </cell>
          <cell r="M77" t="str">
            <v>0.0</v>
          </cell>
          <cell r="N77">
            <v>9</v>
          </cell>
          <cell r="O77">
            <v>11</v>
          </cell>
          <cell r="P77">
            <v>10</v>
          </cell>
          <cell r="Q77">
            <v>12</v>
          </cell>
          <cell r="R77">
            <v>6</v>
          </cell>
          <cell r="S77">
            <v>11</v>
          </cell>
          <cell r="T77">
            <v>0</v>
          </cell>
          <cell r="U77">
            <v>0</v>
          </cell>
          <cell r="V77">
            <v>0</v>
          </cell>
          <cell r="W77">
            <v>0</v>
          </cell>
          <cell r="X77">
            <v>0</v>
          </cell>
          <cell r="Y77">
            <v>0</v>
          </cell>
          <cell r="Z77">
            <v>0</v>
          </cell>
          <cell r="AA77">
            <v>0</v>
          </cell>
          <cell r="AB77">
            <v>0</v>
          </cell>
          <cell r="AC77">
            <v>1</v>
          </cell>
          <cell r="AD77">
            <v>1</v>
          </cell>
          <cell r="AE77">
            <v>1</v>
          </cell>
          <cell r="AF77">
            <v>0</v>
          </cell>
          <cell r="AG77">
            <v>0</v>
          </cell>
          <cell r="AH77">
            <v>0</v>
          </cell>
          <cell r="AI77" t="str">
            <v xml:space="preserve"> -</v>
          </cell>
          <cell r="AJ77">
            <v>3</v>
          </cell>
          <cell r="AK77">
            <v>0</v>
          </cell>
          <cell r="AL77">
            <v>1</v>
          </cell>
        </row>
        <row r="78">
          <cell r="B78">
            <v>76</v>
          </cell>
          <cell r="C78">
            <v>6</v>
          </cell>
          <cell r="E78" t="str">
            <v>Kätlin LATT</v>
          </cell>
          <cell r="F78">
            <v>11</v>
          </cell>
          <cell r="H78" t="str">
            <v>Raili NURGA (laen)</v>
          </cell>
        </row>
        <row r="79">
          <cell r="B79">
            <v>77</v>
          </cell>
          <cell r="C79">
            <v>4</v>
          </cell>
          <cell r="D79" t="str">
            <v>A</v>
          </cell>
          <cell r="E79" t="str">
            <v>Pille VEESAAR</v>
          </cell>
          <cell r="F79">
            <v>10</v>
          </cell>
          <cell r="G79" t="str">
            <v>X</v>
          </cell>
          <cell r="H79" t="str">
            <v>Sabina MUSAJEVA (välis)</v>
          </cell>
          <cell r="I79" t="str">
            <v>1.11</v>
          </cell>
          <cell r="J79" t="str">
            <v>3.11</v>
          </cell>
          <cell r="K79" t="str">
            <v>4.11</v>
          </cell>
          <cell r="L79" t="str">
            <v>0.0</v>
          </cell>
          <cell r="M79" t="str">
            <v>0.0</v>
          </cell>
          <cell r="N79">
            <v>1</v>
          </cell>
          <cell r="O79">
            <v>11</v>
          </cell>
          <cell r="P79">
            <v>3</v>
          </cell>
          <cell r="Q79">
            <v>11</v>
          </cell>
          <cell r="R79">
            <v>4</v>
          </cell>
          <cell r="S79">
            <v>11</v>
          </cell>
          <cell r="T79">
            <v>0</v>
          </cell>
          <cell r="U79">
            <v>0</v>
          </cell>
          <cell r="V79">
            <v>0</v>
          </cell>
          <cell r="W79">
            <v>0</v>
          </cell>
          <cell r="X79">
            <v>0</v>
          </cell>
          <cell r="Y79">
            <v>0</v>
          </cell>
          <cell r="Z79">
            <v>0</v>
          </cell>
          <cell r="AA79">
            <v>0</v>
          </cell>
          <cell r="AB79">
            <v>0</v>
          </cell>
          <cell r="AC79">
            <v>1</v>
          </cell>
          <cell r="AD79">
            <v>1</v>
          </cell>
          <cell r="AE79">
            <v>1</v>
          </cell>
          <cell r="AF79">
            <v>0</v>
          </cell>
          <cell r="AG79">
            <v>0</v>
          </cell>
          <cell r="AH79">
            <v>0</v>
          </cell>
          <cell r="AI79" t="str">
            <v xml:space="preserve"> -</v>
          </cell>
          <cell r="AJ79">
            <v>3</v>
          </cell>
          <cell r="AK79">
            <v>0</v>
          </cell>
          <cell r="AL79">
            <v>1</v>
          </cell>
        </row>
        <row r="80">
          <cell r="B80">
            <v>78</v>
          </cell>
          <cell r="C80">
            <v>6</v>
          </cell>
          <cell r="D80" t="str">
            <v>C</v>
          </cell>
          <cell r="E80" t="str">
            <v>Kätlin LATT</v>
          </cell>
          <cell r="F80">
            <v>11</v>
          </cell>
          <cell r="G80" t="str">
            <v>Y</v>
          </cell>
          <cell r="H80" t="str">
            <v>Raili NURGA (laen)</v>
          </cell>
          <cell r="I80" t="str">
            <v>11.4</v>
          </cell>
          <cell r="J80" t="str">
            <v>11.8</v>
          </cell>
          <cell r="K80" t="str">
            <v>11.5</v>
          </cell>
          <cell r="L80" t="str">
            <v>0.0</v>
          </cell>
          <cell r="M80" t="str">
            <v>0.0</v>
          </cell>
          <cell r="N80">
            <v>11</v>
          </cell>
          <cell r="O80">
            <v>4</v>
          </cell>
          <cell r="P80">
            <v>11</v>
          </cell>
          <cell r="Q80">
            <v>8</v>
          </cell>
          <cell r="R80">
            <v>11</v>
          </cell>
          <cell r="S80">
            <v>5</v>
          </cell>
          <cell r="T80">
            <v>0</v>
          </cell>
          <cell r="U80">
            <v>0</v>
          </cell>
          <cell r="V80">
            <v>0</v>
          </cell>
          <cell r="W80">
            <v>0</v>
          </cell>
          <cell r="X80">
            <v>1</v>
          </cell>
          <cell r="Y80">
            <v>1</v>
          </cell>
          <cell r="Z80">
            <v>1</v>
          </cell>
          <cell r="AA80">
            <v>0</v>
          </cell>
          <cell r="AB80">
            <v>0</v>
          </cell>
          <cell r="AC80">
            <v>0</v>
          </cell>
          <cell r="AD80">
            <v>0</v>
          </cell>
          <cell r="AE80">
            <v>0</v>
          </cell>
          <cell r="AF80">
            <v>0</v>
          </cell>
          <cell r="AG80">
            <v>0</v>
          </cell>
          <cell r="AH80">
            <v>3</v>
          </cell>
          <cell r="AI80" t="str">
            <v xml:space="preserve"> -</v>
          </cell>
          <cell r="AJ80">
            <v>0</v>
          </cell>
          <cell r="AK80">
            <v>1</v>
          </cell>
          <cell r="AL80">
            <v>0</v>
          </cell>
        </row>
        <row r="81">
          <cell r="B81">
            <v>79</v>
          </cell>
          <cell r="C81">
            <v>5</v>
          </cell>
          <cell r="D81" t="str">
            <v>B</v>
          </cell>
          <cell r="E81" t="str">
            <v>Merje AAS</v>
          </cell>
          <cell r="F81">
            <v>12</v>
          </cell>
          <cell r="G81" t="str">
            <v>Z</v>
          </cell>
          <cell r="H81" t="str">
            <v>Sirli ROOSVE</v>
          </cell>
          <cell r="I81" t="str">
            <v>11.8</v>
          </cell>
          <cell r="J81" t="str">
            <v>11.6</v>
          </cell>
          <cell r="K81" t="str">
            <v>8.11</v>
          </cell>
          <cell r="L81" t="str">
            <v>11.9</v>
          </cell>
          <cell r="M81" t="str">
            <v>0.0</v>
          </cell>
          <cell r="N81">
            <v>11</v>
          </cell>
          <cell r="O81">
            <v>8</v>
          </cell>
          <cell r="P81">
            <v>11</v>
          </cell>
          <cell r="Q81">
            <v>6</v>
          </cell>
          <cell r="R81">
            <v>8</v>
          </cell>
          <cell r="S81">
            <v>11</v>
          </cell>
          <cell r="T81">
            <v>11</v>
          </cell>
          <cell r="U81">
            <v>9</v>
          </cell>
          <cell r="V81">
            <v>0</v>
          </cell>
          <cell r="W81">
            <v>0</v>
          </cell>
          <cell r="X81">
            <v>1</v>
          </cell>
          <cell r="Y81">
            <v>1</v>
          </cell>
          <cell r="Z81">
            <v>0</v>
          </cell>
          <cell r="AA81">
            <v>1</v>
          </cell>
          <cell r="AB81">
            <v>0</v>
          </cell>
          <cell r="AC81">
            <v>0</v>
          </cell>
          <cell r="AD81">
            <v>0</v>
          </cell>
          <cell r="AE81">
            <v>1</v>
          </cell>
          <cell r="AF81">
            <v>0</v>
          </cell>
          <cell r="AG81">
            <v>0</v>
          </cell>
          <cell r="AH81">
            <v>3</v>
          </cell>
          <cell r="AI81" t="str">
            <v xml:space="preserve"> -</v>
          </cell>
          <cell r="AJ81">
            <v>1</v>
          </cell>
          <cell r="AK81">
            <v>1</v>
          </cell>
          <cell r="AL81">
            <v>0</v>
          </cell>
          <cell r="AM81">
            <v>1</v>
          </cell>
          <cell r="AN81">
            <v>1</v>
          </cell>
        </row>
        <row r="82">
          <cell r="B82">
            <v>80</v>
          </cell>
          <cell r="AK82">
            <v>4</v>
          </cell>
          <cell r="AL82">
            <v>3</v>
          </cell>
          <cell r="AM82" t="str">
            <v>4 - 3</v>
          </cell>
          <cell r="AN82">
            <v>2</v>
          </cell>
        </row>
        <row r="83">
          <cell r="B83">
            <v>81</v>
          </cell>
          <cell r="C83">
            <v>3</v>
          </cell>
          <cell r="D83">
            <v>1</v>
          </cell>
          <cell r="E83" t="str">
            <v>Maardu LTK</v>
          </cell>
          <cell r="F83">
            <v>9</v>
          </cell>
          <cell r="G83">
            <v>7</v>
          </cell>
          <cell r="H83" t="str">
            <v>TalTech SK / Rakvere SK</v>
          </cell>
          <cell r="AO83" t="str">
            <v xml:space="preserve"> </v>
          </cell>
          <cell r="AP83" t="str">
            <v xml:space="preserve"> </v>
          </cell>
        </row>
        <row r="84">
          <cell r="B84">
            <v>82</v>
          </cell>
          <cell r="C84">
            <v>4</v>
          </cell>
          <cell r="D84" t="str">
            <v>A</v>
          </cell>
          <cell r="E84" t="str">
            <v>Alina JAGNENKOVA</v>
          </cell>
          <cell r="F84">
            <v>11</v>
          </cell>
          <cell r="G84" t="str">
            <v>Y</v>
          </cell>
          <cell r="H84" t="str">
            <v>Raili NURGA (laen)</v>
          </cell>
          <cell r="I84" t="str">
            <v>9.11</v>
          </cell>
          <cell r="J84" t="str">
            <v>12.10</v>
          </cell>
          <cell r="K84" t="str">
            <v>11.3</v>
          </cell>
          <cell r="L84" t="str">
            <v>11.3</v>
          </cell>
          <cell r="M84" t="str">
            <v>0.0</v>
          </cell>
          <cell r="N84">
            <v>9</v>
          </cell>
          <cell r="O84">
            <v>11</v>
          </cell>
          <cell r="P84">
            <v>12</v>
          </cell>
          <cell r="Q84">
            <v>10</v>
          </cell>
          <cell r="R84">
            <v>11</v>
          </cell>
          <cell r="S84">
            <v>3</v>
          </cell>
          <cell r="T84">
            <v>11</v>
          </cell>
          <cell r="U84">
            <v>3</v>
          </cell>
          <cell r="V84">
            <v>0</v>
          </cell>
          <cell r="W84">
            <v>0</v>
          </cell>
          <cell r="X84">
            <v>0</v>
          </cell>
          <cell r="Y84">
            <v>1</v>
          </cell>
          <cell r="Z84">
            <v>1</v>
          </cell>
          <cell r="AA84">
            <v>1</v>
          </cell>
          <cell r="AB84">
            <v>0</v>
          </cell>
          <cell r="AC84">
            <v>1</v>
          </cell>
          <cell r="AD84">
            <v>0</v>
          </cell>
          <cell r="AE84">
            <v>0</v>
          </cell>
          <cell r="AF84">
            <v>0</v>
          </cell>
          <cell r="AG84">
            <v>0</v>
          </cell>
          <cell r="AH84">
            <v>3</v>
          </cell>
          <cell r="AI84" t="str">
            <v xml:space="preserve"> -</v>
          </cell>
          <cell r="AJ84">
            <v>1</v>
          </cell>
          <cell r="AK84">
            <v>1</v>
          </cell>
          <cell r="AL84">
            <v>0</v>
          </cell>
        </row>
        <row r="85">
          <cell r="B85">
            <v>83</v>
          </cell>
          <cell r="C85">
            <v>5</v>
          </cell>
          <cell r="D85" t="str">
            <v>B</v>
          </cell>
          <cell r="E85" t="str">
            <v>Karina GRIGORJAN</v>
          </cell>
          <cell r="F85">
            <v>10</v>
          </cell>
          <cell r="G85" t="str">
            <v>X</v>
          </cell>
          <cell r="H85" t="str">
            <v>Sabina MUSAJEVA (välis)</v>
          </cell>
          <cell r="I85" t="str">
            <v>11.6</v>
          </cell>
          <cell r="J85" t="str">
            <v>8.11</v>
          </cell>
          <cell r="K85" t="str">
            <v>11.6</v>
          </cell>
          <cell r="L85" t="str">
            <v>11.6</v>
          </cell>
          <cell r="M85" t="str">
            <v>0.0</v>
          </cell>
          <cell r="N85">
            <v>11</v>
          </cell>
          <cell r="O85">
            <v>6</v>
          </cell>
          <cell r="P85">
            <v>8</v>
          </cell>
          <cell r="Q85">
            <v>11</v>
          </cell>
          <cell r="R85">
            <v>11</v>
          </cell>
          <cell r="S85">
            <v>6</v>
          </cell>
          <cell r="T85">
            <v>11</v>
          </cell>
          <cell r="U85">
            <v>6</v>
          </cell>
          <cell r="V85">
            <v>0</v>
          </cell>
          <cell r="W85">
            <v>0</v>
          </cell>
          <cell r="X85">
            <v>1</v>
          </cell>
          <cell r="Y85">
            <v>0</v>
          </cell>
          <cell r="Z85">
            <v>1</v>
          </cell>
          <cell r="AA85">
            <v>1</v>
          </cell>
          <cell r="AB85">
            <v>0</v>
          </cell>
          <cell r="AC85">
            <v>0</v>
          </cell>
          <cell r="AD85">
            <v>1</v>
          </cell>
          <cell r="AE85">
            <v>0</v>
          </cell>
          <cell r="AF85">
            <v>0</v>
          </cell>
          <cell r="AG85">
            <v>0</v>
          </cell>
          <cell r="AH85">
            <v>3</v>
          </cell>
          <cell r="AI85" t="str">
            <v xml:space="preserve"> -</v>
          </cell>
          <cell r="AJ85">
            <v>1</v>
          </cell>
          <cell r="AK85">
            <v>1</v>
          </cell>
          <cell r="AL85">
            <v>0</v>
          </cell>
        </row>
        <row r="86">
          <cell r="B86">
            <v>84</v>
          </cell>
          <cell r="C86">
            <v>6</v>
          </cell>
          <cell r="D86" t="str">
            <v>C</v>
          </cell>
          <cell r="E86" t="str">
            <v>Anita LISSOVENKO</v>
          </cell>
          <cell r="F86">
            <v>12</v>
          </cell>
          <cell r="G86" t="str">
            <v>Z</v>
          </cell>
          <cell r="H86" t="str">
            <v>Sirli JAANIMÄGI</v>
          </cell>
          <cell r="I86" t="str">
            <v>11.3</v>
          </cell>
          <cell r="J86" t="str">
            <v>6.11</v>
          </cell>
          <cell r="K86" t="str">
            <v>12.14</v>
          </cell>
          <cell r="L86" t="str">
            <v>11.7</v>
          </cell>
          <cell r="M86" t="str">
            <v>11.9</v>
          </cell>
          <cell r="N86">
            <v>11</v>
          </cell>
          <cell r="O86">
            <v>3</v>
          </cell>
          <cell r="P86">
            <v>6</v>
          </cell>
          <cell r="Q86">
            <v>11</v>
          </cell>
          <cell r="R86">
            <v>12</v>
          </cell>
          <cell r="S86">
            <v>14</v>
          </cell>
          <cell r="T86">
            <v>11</v>
          </cell>
          <cell r="U86">
            <v>7</v>
          </cell>
          <cell r="V86">
            <v>11</v>
          </cell>
          <cell r="W86">
            <v>9</v>
          </cell>
          <cell r="X86">
            <v>1</v>
          </cell>
          <cell r="Y86">
            <v>0</v>
          </cell>
          <cell r="Z86">
            <v>0</v>
          </cell>
          <cell r="AA86">
            <v>1</v>
          </cell>
          <cell r="AB86">
            <v>1</v>
          </cell>
          <cell r="AC86">
            <v>0</v>
          </cell>
          <cell r="AD86">
            <v>1</v>
          </cell>
          <cell r="AE86">
            <v>1</v>
          </cell>
          <cell r="AF86">
            <v>0</v>
          </cell>
          <cell r="AG86">
            <v>0</v>
          </cell>
          <cell r="AH86">
            <v>3</v>
          </cell>
          <cell r="AI86" t="str">
            <v xml:space="preserve"> -</v>
          </cell>
          <cell r="AJ86">
            <v>2</v>
          </cell>
          <cell r="AK86">
            <v>1</v>
          </cell>
          <cell r="AL86">
            <v>0</v>
          </cell>
        </row>
        <row r="87">
          <cell r="B87">
            <v>85</v>
          </cell>
          <cell r="C87">
            <v>4</v>
          </cell>
          <cell r="E87" t="str">
            <v>Alina JAGNENKOVA</v>
          </cell>
          <cell r="F87">
            <v>13</v>
          </cell>
          <cell r="H87" t="str">
            <v>Annigrete SUIMETS</v>
          </cell>
          <cell r="I87" t="str">
            <v>11.6</v>
          </cell>
          <cell r="J87" t="str">
            <v>11.9</v>
          </cell>
          <cell r="K87" t="str">
            <v>11.5</v>
          </cell>
          <cell r="L87" t="str">
            <v>0.0</v>
          </cell>
          <cell r="M87" t="str">
            <v>0.0</v>
          </cell>
          <cell r="N87">
            <v>11</v>
          </cell>
          <cell r="O87">
            <v>6</v>
          </cell>
          <cell r="P87">
            <v>11</v>
          </cell>
          <cell r="Q87">
            <v>9</v>
          </cell>
          <cell r="R87">
            <v>11</v>
          </cell>
          <cell r="S87">
            <v>5</v>
          </cell>
          <cell r="T87">
            <v>0</v>
          </cell>
          <cell r="U87">
            <v>0</v>
          </cell>
          <cell r="V87">
            <v>0</v>
          </cell>
          <cell r="W87">
            <v>0</v>
          </cell>
          <cell r="X87">
            <v>1</v>
          </cell>
          <cell r="Y87">
            <v>1</v>
          </cell>
          <cell r="Z87">
            <v>1</v>
          </cell>
          <cell r="AA87">
            <v>0</v>
          </cell>
          <cell r="AB87">
            <v>0</v>
          </cell>
          <cell r="AC87">
            <v>0</v>
          </cell>
          <cell r="AD87">
            <v>0</v>
          </cell>
          <cell r="AE87">
            <v>0</v>
          </cell>
          <cell r="AF87">
            <v>0</v>
          </cell>
          <cell r="AG87">
            <v>0</v>
          </cell>
          <cell r="AH87">
            <v>3</v>
          </cell>
          <cell r="AI87" t="str">
            <v xml:space="preserve"> -</v>
          </cell>
          <cell r="AJ87">
            <v>0</v>
          </cell>
          <cell r="AK87">
            <v>1</v>
          </cell>
          <cell r="AL87">
            <v>0</v>
          </cell>
        </row>
        <row r="88">
          <cell r="B88">
            <v>86</v>
          </cell>
          <cell r="C88">
            <v>5</v>
          </cell>
          <cell r="E88" t="str">
            <v>Karina GRIGORJAN</v>
          </cell>
          <cell r="F88">
            <v>12</v>
          </cell>
          <cell r="H88" t="str">
            <v>Sirli JAANIMÄGI</v>
          </cell>
        </row>
        <row r="89">
          <cell r="B89">
            <v>87</v>
          </cell>
          <cell r="C89">
            <v>4</v>
          </cell>
          <cell r="D89" t="str">
            <v>A</v>
          </cell>
          <cell r="E89" t="str">
            <v>Alina JAGNENKOVA</v>
          </cell>
          <cell r="F89">
            <v>10</v>
          </cell>
          <cell r="G89" t="str">
            <v>X</v>
          </cell>
          <cell r="H89" t="str">
            <v>Sabina MUSAJEVA (välis)</v>
          </cell>
          <cell r="I89" t="str">
            <v>0.0</v>
          </cell>
          <cell r="J89" t="str">
            <v>0.0</v>
          </cell>
          <cell r="K89" t="str">
            <v>0.0</v>
          </cell>
          <cell r="L89" t="str">
            <v>0.0</v>
          </cell>
          <cell r="M89" t="str">
            <v>0.0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t="str">
            <v xml:space="preserve"> -</v>
          </cell>
          <cell r="AJ89">
            <v>0</v>
          </cell>
          <cell r="AK89">
            <v>0</v>
          </cell>
          <cell r="AL89">
            <v>0</v>
          </cell>
        </row>
        <row r="90">
          <cell r="B90">
            <v>88</v>
          </cell>
          <cell r="C90">
            <v>6</v>
          </cell>
          <cell r="D90" t="str">
            <v>C</v>
          </cell>
          <cell r="E90" t="str">
            <v>Anita LISSOVENKO</v>
          </cell>
          <cell r="F90">
            <v>11</v>
          </cell>
          <cell r="G90" t="str">
            <v>Y</v>
          </cell>
          <cell r="H90" t="str">
            <v>Raili NURGA (laen)</v>
          </cell>
          <cell r="I90" t="str">
            <v>0.0</v>
          </cell>
          <cell r="J90" t="str">
            <v>0.0</v>
          </cell>
          <cell r="K90" t="str">
            <v>0.0</v>
          </cell>
          <cell r="L90" t="str">
            <v>0.0</v>
          </cell>
          <cell r="M90" t="str">
            <v>0.0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t="str">
            <v xml:space="preserve"> -</v>
          </cell>
          <cell r="AJ90">
            <v>0</v>
          </cell>
          <cell r="AK90">
            <v>0</v>
          </cell>
          <cell r="AL90">
            <v>0</v>
          </cell>
        </row>
        <row r="91">
          <cell r="B91">
            <v>89</v>
          </cell>
          <cell r="C91">
            <v>5</v>
          </cell>
          <cell r="D91" t="str">
            <v>B</v>
          </cell>
          <cell r="E91" t="str">
            <v>Karina GRIGORJAN</v>
          </cell>
          <cell r="F91">
            <v>12</v>
          </cell>
          <cell r="G91" t="str">
            <v>Z</v>
          </cell>
          <cell r="H91" t="str">
            <v>Sirli JAANIMÄGI</v>
          </cell>
          <cell r="I91" t="str">
            <v>0.0</v>
          </cell>
          <cell r="J91" t="str">
            <v>0.0</v>
          </cell>
          <cell r="K91" t="str">
            <v>0.0</v>
          </cell>
          <cell r="L91" t="str">
            <v>0.0</v>
          </cell>
          <cell r="M91" t="str">
            <v>0.0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t="str">
            <v xml:space="preserve"> -</v>
          </cell>
          <cell r="AJ91">
            <v>0</v>
          </cell>
          <cell r="AK91">
            <v>0</v>
          </cell>
          <cell r="AL91">
            <v>0</v>
          </cell>
          <cell r="AM91">
            <v>1</v>
          </cell>
          <cell r="AN91">
            <v>1</v>
          </cell>
        </row>
        <row r="92">
          <cell r="B92">
            <v>90</v>
          </cell>
          <cell r="AK92">
            <v>4</v>
          </cell>
          <cell r="AL92">
            <v>0</v>
          </cell>
          <cell r="AM92" t="str">
            <v>4 - 0</v>
          </cell>
          <cell r="AN92">
            <v>2</v>
          </cell>
        </row>
        <row r="93">
          <cell r="B93">
            <v>91</v>
          </cell>
          <cell r="C93">
            <v>3</v>
          </cell>
          <cell r="D93">
            <v>8</v>
          </cell>
          <cell r="E93" t="str">
            <v>-</v>
          </cell>
          <cell r="F93">
            <v>9</v>
          </cell>
          <cell r="G93">
            <v>2</v>
          </cell>
          <cell r="H93" t="str">
            <v>Aseri Spordiklubi</v>
          </cell>
          <cell r="AO93" t="str">
            <v xml:space="preserve"> </v>
          </cell>
          <cell r="AP93" t="str">
            <v xml:space="preserve"> </v>
          </cell>
        </row>
        <row r="94">
          <cell r="B94">
            <v>92</v>
          </cell>
          <cell r="C94">
            <v>4</v>
          </cell>
          <cell r="D94" t="str">
            <v>A</v>
          </cell>
          <cell r="E94" t="e">
            <v>#N/A</v>
          </cell>
          <cell r="F94">
            <v>11</v>
          </cell>
          <cell r="G94" t="str">
            <v>Y</v>
          </cell>
          <cell r="H94" t="e">
            <v>#N/A</v>
          </cell>
          <cell r="I94" t="str">
            <v>0.0</v>
          </cell>
          <cell r="J94" t="str">
            <v>0.0</v>
          </cell>
          <cell r="K94" t="str">
            <v>0.0</v>
          </cell>
          <cell r="L94" t="str">
            <v>0.0</v>
          </cell>
          <cell r="M94" t="str">
            <v>0.0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t="str">
            <v xml:space="preserve"> -</v>
          </cell>
          <cell r="AJ94">
            <v>0</v>
          </cell>
          <cell r="AK94">
            <v>0</v>
          </cell>
          <cell r="AL94">
            <v>0</v>
          </cell>
        </row>
        <row r="95">
          <cell r="B95">
            <v>93</v>
          </cell>
          <cell r="C95">
            <v>5</v>
          </cell>
          <cell r="D95" t="str">
            <v>B</v>
          </cell>
          <cell r="E95" t="e">
            <v>#N/A</v>
          </cell>
          <cell r="F95">
            <v>10</v>
          </cell>
          <cell r="G95" t="str">
            <v>X</v>
          </cell>
          <cell r="H95" t="e">
            <v>#N/A</v>
          </cell>
          <cell r="I95" t="str">
            <v>0.0</v>
          </cell>
          <cell r="J95" t="str">
            <v>0.0</v>
          </cell>
          <cell r="K95" t="str">
            <v>0.0</v>
          </cell>
          <cell r="L95" t="str">
            <v>0.0</v>
          </cell>
          <cell r="M95" t="str">
            <v>0.0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t="str">
            <v xml:space="preserve"> -</v>
          </cell>
          <cell r="AJ95">
            <v>0</v>
          </cell>
          <cell r="AK95">
            <v>0</v>
          </cell>
          <cell r="AL95">
            <v>0</v>
          </cell>
        </row>
        <row r="96">
          <cell r="B96">
            <v>94</v>
          </cell>
          <cell r="C96">
            <v>6</v>
          </cell>
          <cell r="D96" t="str">
            <v>C</v>
          </cell>
          <cell r="E96" t="e">
            <v>#N/A</v>
          </cell>
          <cell r="F96">
            <v>12</v>
          </cell>
          <cell r="G96" t="str">
            <v>Z</v>
          </cell>
          <cell r="H96" t="e">
            <v>#N/A</v>
          </cell>
          <cell r="I96" t="str">
            <v>0.0</v>
          </cell>
          <cell r="J96" t="str">
            <v>0.0</v>
          </cell>
          <cell r="K96" t="str">
            <v>0.0</v>
          </cell>
          <cell r="L96" t="str">
            <v>0.0</v>
          </cell>
          <cell r="M96" t="str">
            <v>0.0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t="str">
            <v xml:space="preserve"> -</v>
          </cell>
          <cell r="AJ96">
            <v>0</v>
          </cell>
          <cell r="AK96">
            <v>0</v>
          </cell>
          <cell r="AL96">
            <v>0</v>
          </cell>
        </row>
        <row r="97">
          <cell r="B97">
            <v>95</v>
          </cell>
          <cell r="C97">
            <v>6</v>
          </cell>
          <cell r="E97" t="e">
            <v>#N/A</v>
          </cell>
          <cell r="F97">
            <v>12</v>
          </cell>
          <cell r="H97" t="e">
            <v>#N/A</v>
          </cell>
          <cell r="I97" t="str">
            <v>0.0</v>
          </cell>
          <cell r="J97" t="str">
            <v>0.0</v>
          </cell>
          <cell r="K97" t="str">
            <v>0.0</v>
          </cell>
          <cell r="L97" t="str">
            <v>0.0</v>
          </cell>
          <cell r="M97" t="str">
            <v>0.0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t="str">
            <v xml:space="preserve"> -</v>
          </cell>
          <cell r="AJ97">
            <v>0</v>
          </cell>
          <cell r="AK97">
            <v>0</v>
          </cell>
          <cell r="AL97">
            <v>0</v>
          </cell>
        </row>
        <row r="98">
          <cell r="B98">
            <v>96</v>
          </cell>
          <cell r="C98">
            <v>4</v>
          </cell>
          <cell r="E98" t="e">
            <v>#N/A</v>
          </cell>
          <cell r="F98">
            <v>13</v>
          </cell>
          <cell r="H98" t="e">
            <v>#N/A</v>
          </cell>
        </row>
        <row r="99">
          <cell r="B99">
            <v>97</v>
          </cell>
          <cell r="C99">
            <v>4</v>
          </cell>
          <cell r="D99" t="str">
            <v>A</v>
          </cell>
          <cell r="E99" t="e">
            <v>#N/A</v>
          </cell>
          <cell r="F99">
            <v>10</v>
          </cell>
          <cell r="G99" t="str">
            <v>X</v>
          </cell>
          <cell r="H99" t="e">
            <v>#N/A</v>
          </cell>
          <cell r="I99" t="str">
            <v>0.0</v>
          </cell>
          <cell r="J99" t="str">
            <v>0.0</v>
          </cell>
          <cell r="K99" t="str">
            <v>0.0</v>
          </cell>
          <cell r="L99" t="str">
            <v>0.0</v>
          </cell>
          <cell r="M99" t="str">
            <v>0.0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t="str">
            <v xml:space="preserve"> -</v>
          </cell>
          <cell r="AJ99">
            <v>0</v>
          </cell>
          <cell r="AK99">
            <v>0</v>
          </cell>
          <cell r="AL99">
            <v>0</v>
          </cell>
        </row>
        <row r="100">
          <cell r="B100">
            <v>98</v>
          </cell>
          <cell r="C100">
            <v>6</v>
          </cell>
          <cell r="D100" t="str">
            <v>C</v>
          </cell>
          <cell r="E100" t="e">
            <v>#N/A</v>
          </cell>
          <cell r="F100">
            <v>11</v>
          </cell>
          <cell r="G100" t="str">
            <v>Y</v>
          </cell>
          <cell r="H100" t="e">
            <v>#N/A</v>
          </cell>
          <cell r="I100" t="str">
            <v>0.0</v>
          </cell>
          <cell r="J100" t="str">
            <v>0.0</v>
          </cell>
          <cell r="K100" t="str">
            <v>0.0</v>
          </cell>
          <cell r="L100" t="str">
            <v>0.0</v>
          </cell>
          <cell r="M100" t="str">
            <v>0.0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t="str">
            <v xml:space="preserve"> -</v>
          </cell>
          <cell r="AJ100">
            <v>0</v>
          </cell>
          <cell r="AK100">
            <v>0</v>
          </cell>
          <cell r="AL100">
            <v>0</v>
          </cell>
        </row>
        <row r="101">
          <cell r="B101">
            <v>99</v>
          </cell>
          <cell r="C101">
            <v>5</v>
          </cell>
          <cell r="D101" t="str">
            <v>B</v>
          </cell>
          <cell r="E101" t="e">
            <v>#N/A</v>
          </cell>
          <cell r="F101">
            <v>12</v>
          </cell>
          <cell r="G101" t="str">
            <v>Z</v>
          </cell>
          <cell r="H101" t="e">
            <v>#N/A</v>
          </cell>
          <cell r="I101" t="str">
            <v>0.0</v>
          </cell>
          <cell r="J101" t="str">
            <v>0.0</v>
          </cell>
          <cell r="K101" t="str">
            <v>0.0</v>
          </cell>
          <cell r="L101" t="str">
            <v>0.0</v>
          </cell>
          <cell r="M101" t="str">
            <v>0.0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t="str">
            <v xml:space="preserve"> -</v>
          </cell>
          <cell r="AJ101">
            <v>0</v>
          </cell>
          <cell r="AK101">
            <v>0</v>
          </cell>
          <cell r="AL101">
            <v>0</v>
          </cell>
          <cell r="AM101">
            <v>1</v>
          </cell>
          <cell r="AN101">
            <v>1</v>
          </cell>
        </row>
        <row r="102">
          <cell r="B102">
            <v>100</v>
          </cell>
          <cell r="AK102">
            <v>0</v>
          </cell>
          <cell r="AL102">
            <v>0</v>
          </cell>
          <cell r="AM102" t="str">
            <v/>
          </cell>
          <cell r="AN102" t="str">
            <v/>
          </cell>
        </row>
        <row r="103">
          <cell r="B103">
            <v>101</v>
          </cell>
          <cell r="C103">
            <v>3</v>
          </cell>
          <cell r="D103">
            <v>5</v>
          </cell>
          <cell r="E103" t="str">
            <v>Pärnu-Jaagupi LTK</v>
          </cell>
          <cell r="F103">
            <v>9</v>
          </cell>
          <cell r="G103">
            <v>3</v>
          </cell>
          <cell r="H103" t="str">
            <v>LTK Narova</v>
          </cell>
          <cell r="AO103" t="str">
            <v xml:space="preserve"> </v>
          </cell>
          <cell r="AP103" t="str">
            <v xml:space="preserve"> </v>
          </cell>
        </row>
        <row r="104">
          <cell r="B104">
            <v>102</v>
          </cell>
          <cell r="C104">
            <v>4</v>
          </cell>
          <cell r="D104" t="str">
            <v>A</v>
          </cell>
          <cell r="E104" t="str">
            <v>Ketrin SALUMAA</v>
          </cell>
          <cell r="F104">
            <v>11</v>
          </cell>
          <cell r="G104" t="str">
            <v>Y</v>
          </cell>
          <cell r="H104" t="str">
            <v>Anastassia MELNIKOVA</v>
          </cell>
          <cell r="I104" t="str">
            <v>3.11</v>
          </cell>
          <cell r="J104" t="str">
            <v>4.11</v>
          </cell>
          <cell r="K104" t="str">
            <v>2.11</v>
          </cell>
          <cell r="L104" t="str">
            <v>0.0</v>
          </cell>
          <cell r="M104" t="str">
            <v>0.0</v>
          </cell>
          <cell r="N104">
            <v>3</v>
          </cell>
          <cell r="O104">
            <v>11</v>
          </cell>
          <cell r="P104">
            <v>4</v>
          </cell>
          <cell r="Q104">
            <v>11</v>
          </cell>
          <cell r="R104">
            <v>2</v>
          </cell>
          <cell r="S104">
            <v>11</v>
          </cell>
          <cell r="T104">
            <v>0</v>
          </cell>
          <cell r="U104">
            <v>0</v>
          </cell>
          <cell r="V104">
            <v>0</v>
          </cell>
          <cell r="W104">
            <v>0</v>
          </cell>
          <cell r="X104">
            <v>0</v>
          </cell>
          <cell r="Y104">
            <v>0</v>
          </cell>
          <cell r="Z104">
            <v>0</v>
          </cell>
          <cell r="AA104">
            <v>0</v>
          </cell>
          <cell r="AB104">
            <v>0</v>
          </cell>
          <cell r="AC104">
            <v>1</v>
          </cell>
          <cell r="AD104">
            <v>1</v>
          </cell>
          <cell r="AE104">
            <v>1</v>
          </cell>
          <cell r="AF104">
            <v>0</v>
          </cell>
          <cell r="AG104">
            <v>0</v>
          </cell>
          <cell r="AH104">
            <v>0</v>
          </cell>
          <cell r="AI104" t="str">
            <v xml:space="preserve"> -</v>
          </cell>
          <cell r="AJ104">
            <v>3</v>
          </cell>
          <cell r="AK104">
            <v>0</v>
          </cell>
          <cell r="AL104">
            <v>1</v>
          </cell>
        </row>
        <row r="105">
          <cell r="B105">
            <v>103</v>
          </cell>
          <cell r="C105">
            <v>5</v>
          </cell>
          <cell r="D105" t="str">
            <v>B</v>
          </cell>
          <cell r="E105" t="str">
            <v>Liisi KOIT</v>
          </cell>
          <cell r="F105">
            <v>10</v>
          </cell>
          <cell r="G105" t="str">
            <v>X</v>
          </cell>
          <cell r="H105" t="str">
            <v>Vitalia REINOL</v>
          </cell>
          <cell r="I105" t="str">
            <v>5.11</v>
          </cell>
          <cell r="J105" t="str">
            <v>8.11</v>
          </cell>
          <cell r="K105" t="str">
            <v>3.11</v>
          </cell>
          <cell r="L105" t="str">
            <v>0.0</v>
          </cell>
          <cell r="M105" t="str">
            <v>0.0</v>
          </cell>
          <cell r="N105">
            <v>5</v>
          </cell>
          <cell r="O105">
            <v>11</v>
          </cell>
          <cell r="P105">
            <v>8</v>
          </cell>
          <cell r="Q105">
            <v>11</v>
          </cell>
          <cell r="R105">
            <v>3</v>
          </cell>
          <cell r="S105">
            <v>11</v>
          </cell>
          <cell r="T105">
            <v>0</v>
          </cell>
          <cell r="U105">
            <v>0</v>
          </cell>
          <cell r="V105">
            <v>0</v>
          </cell>
          <cell r="W105">
            <v>0</v>
          </cell>
          <cell r="X105">
            <v>0</v>
          </cell>
          <cell r="Y105">
            <v>0</v>
          </cell>
          <cell r="Z105">
            <v>0</v>
          </cell>
          <cell r="AA105">
            <v>0</v>
          </cell>
          <cell r="AB105">
            <v>0</v>
          </cell>
          <cell r="AC105">
            <v>1</v>
          </cell>
          <cell r="AD105">
            <v>1</v>
          </cell>
          <cell r="AE105">
            <v>1</v>
          </cell>
          <cell r="AF105">
            <v>0</v>
          </cell>
          <cell r="AG105">
            <v>0</v>
          </cell>
          <cell r="AH105">
            <v>0</v>
          </cell>
          <cell r="AI105" t="str">
            <v xml:space="preserve"> -</v>
          </cell>
          <cell r="AJ105">
            <v>3</v>
          </cell>
          <cell r="AK105">
            <v>0</v>
          </cell>
          <cell r="AL105">
            <v>1</v>
          </cell>
        </row>
        <row r="106">
          <cell r="B106">
            <v>104</v>
          </cell>
          <cell r="C106">
            <v>6</v>
          </cell>
          <cell r="D106" t="str">
            <v>C</v>
          </cell>
          <cell r="E106" t="str">
            <v>Karolin FIGOL</v>
          </cell>
          <cell r="F106">
            <v>12</v>
          </cell>
          <cell r="G106" t="str">
            <v>Z</v>
          </cell>
          <cell r="H106" t="str">
            <v>Arina LITVINOVA</v>
          </cell>
          <cell r="I106" t="str">
            <v>1.11</v>
          </cell>
          <cell r="J106" t="str">
            <v>6.11</v>
          </cell>
          <cell r="K106" t="str">
            <v>8.11</v>
          </cell>
          <cell r="L106" t="str">
            <v>0.0</v>
          </cell>
          <cell r="M106" t="str">
            <v>0.0</v>
          </cell>
          <cell r="N106">
            <v>1</v>
          </cell>
          <cell r="O106">
            <v>11</v>
          </cell>
          <cell r="P106">
            <v>6</v>
          </cell>
          <cell r="Q106">
            <v>11</v>
          </cell>
          <cell r="R106">
            <v>8</v>
          </cell>
          <cell r="S106">
            <v>11</v>
          </cell>
          <cell r="T106">
            <v>0</v>
          </cell>
          <cell r="U106">
            <v>0</v>
          </cell>
          <cell r="V106">
            <v>0</v>
          </cell>
          <cell r="W106">
            <v>0</v>
          </cell>
          <cell r="X106">
            <v>0</v>
          </cell>
          <cell r="Y106">
            <v>0</v>
          </cell>
          <cell r="Z106">
            <v>0</v>
          </cell>
          <cell r="AA106">
            <v>0</v>
          </cell>
          <cell r="AB106">
            <v>0</v>
          </cell>
          <cell r="AC106">
            <v>1</v>
          </cell>
          <cell r="AD106">
            <v>1</v>
          </cell>
          <cell r="AE106">
            <v>1</v>
          </cell>
          <cell r="AF106">
            <v>0</v>
          </cell>
          <cell r="AG106">
            <v>0</v>
          </cell>
          <cell r="AH106">
            <v>0</v>
          </cell>
          <cell r="AI106" t="str">
            <v xml:space="preserve"> -</v>
          </cell>
          <cell r="AJ106">
            <v>3</v>
          </cell>
          <cell r="AK106">
            <v>0</v>
          </cell>
          <cell r="AL106">
            <v>1</v>
          </cell>
        </row>
        <row r="107">
          <cell r="B107">
            <v>105</v>
          </cell>
          <cell r="C107">
            <v>5</v>
          </cell>
          <cell r="E107" t="str">
            <v>Liisi KOIT</v>
          </cell>
          <cell r="F107">
            <v>12</v>
          </cell>
          <cell r="H107" t="str">
            <v>Arina LITVINOVA</v>
          </cell>
          <cell r="I107" t="str">
            <v>11.4</v>
          </cell>
          <cell r="J107" t="str">
            <v>11.7</v>
          </cell>
          <cell r="K107" t="str">
            <v>9.11</v>
          </cell>
          <cell r="L107" t="str">
            <v>11.9</v>
          </cell>
          <cell r="M107" t="str">
            <v>0.0</v>
          </cell>
          <cell r="N107">
            <v>11</v>
          </cell>
          <cell r="O107">
            <v>4</v>
          </cell>
          <cell r="P107">
            <v>11</v>
          </cell>
          <cell r="Q107">
            <v>7</v>
          </cell>
          <cell r="R107">
            <v>9</v>
          </cell>
          <cell r="S107">
            <v>11</v>
          </cell>
          <cell r="T107">
            <v>11</v>
          </cell>
          <cell r="U107">
            <v>9</v>
          </cell>
          <cell r="V107">
            <v>0</v>
          </cell>
          <cell r="W107">
            <v>0</v>
          </cell>
          <cell r="X107">
            <v>1</v>
          </cell>
          <cell r="Y107">
            <v>1</v>
          </cell>
          <cell r="Z107">
            <v>0</v>
          </cell>
          <cell r="AA107">
            <v>1</v>
          </cell>
          <cell r="AB107">
            <v>0</v>
          </cell>
          <cell r="AC107">
            <v>0</v>
          </cell>
          <cell r="AD107">
            <v>0</v>
          </cell>
          <cell r="AE107">
            <v>1</v>
          </cell>
          <cell r="AF107">
            <v>0</v>
          </cell>
          <cell r="AG107">
            <v>0</v>
          </cell>
          <cell r="AH107">
            <v>3</v>
          </cell>
          <cell r="AI107" t="str">
            <v xml:space="preserve"> -</v>
          </cell>
          <cell r="AJ107">
            <v>1</v>
          </cell>
          <cell r="AK107">
            <v>1</v>
          </cell>
          <cell r="AL107">
            <v>0</v>
          </cell>
        </row>
        <row r="108">
          <cell r="B108">
            <v>106</v>
          </cell>
          <cell r="C108">
            <v>4</v>
          </cell>
          <cell r="E108" t="str">
            <v>Ketrin SALUMAA</v>
          </cell>
          <cell r="F108">
            <v>13</v>
          </cell>
          <cell r="H108" t="str">
            <v>Kristina VASSILJEVA</v>
          </cell>
        </row>
        <row r="109">
          <cell r="B109">
            <v>107</v>
          </cell>
          <cell r="C109">
            <v>4</v>
          </cell>
          <cell r="D109" t="str">
            <v>A</v>
          </cell>
          <cell r="E109" t="str">
            <v>Ketrin SALUMAA</v>
          </cell>
          <cell r="F109">
            <v>10</v>
          </cell>
          <cell r="G109" t="str">
            <v>X</v>
          </cell>
          <cell r="H109" t="str">
            <v>Vitalia REINOL</v>
          </cell>
          <cell r="I109" t="str">
            <v>6.11</v>
          </cell>
          <cell r="J109" t="str">
            <v>11.7</v>
          </cell>
          <cell r="K109" t="str">
            <v>9.11</v>
          </cell>
          <cell r="L109" t="str">
            <v>11.5</v>
          </cell>
          <cell r="M109" t="str">
            <v>6.11</v>
          </cell>
          <cell r="N109">
            <v>6</v>
          </cell>
          <cell r="O109">
            <v>11</v>
          </cell>
          <cell r="P109">
            <v>11</v>
          </cell>
          <cell r="Q109">
            <v>7</v>
          </cell>
          <cell r="R109">
            <v>9</v>
          </cell>
          <cell r="S109">
            <v>11</v>
          </cell>
          <cell r="T109">
            <v>11</v>
          </cell>
          <cell r="U109">
            <v>5</v>
          </cell>
          <cell r="V109">
            <v>6</v>
          </cell>
          <cell r="W109">
            <v>11</v>
          </cell>
          <cell r="X109">
            <v>0</v>
          </cell>
          <cell r="Y109">
            <v>1</v>
          </cell>
          <cell r="Z109">
            <v>0</v>
          </cell>
          <cell r="AA109">
            <v>1</v>
          </cell>
          <cell r="AB109">
            <v>0</v>
          </cell>
          <cell r="AC109">
            <v>1</v>
          </cell>
          <cell r="AD109">
            <v>0</v>
          </cell>
          <cell r="AE109">
            <v>1</v>
          </cell>
          <cell r="AF109">
            <v>0</v>
          </cell>
          <cell r="AG109">
            <v>1</v>
          </cell>
          <cell r="AH109">
            <v>2</v>
          </cell>
          <cell r="AI109" t="str">
            <v xml:space="preserve"> -</v>
          </cell>
          <cell r="AJ109">
            <v>3</v>
          </cell>
          <cell r="AK109">
            <v>0</v>
          </cell>
          <cell r="AL109">
            <v>1</v>
          </cell>
        </row>
        <row r="110">
          <cell r="B110">
            <v>108</v>
          </cell>
          <cell r="C110">
            <v>6</v>
          </cell>
          <cell r="D110" t="str">
            <v>C</v>
          </cell>
          <cell r="E110" t="str">
            <v>Karolin FIGOL</v>
          </cell>
          <cell r="F110">
            <v>11</v>
          </cell>
          <cell r="G110" t="str">
            <v>Y</v>
          </cell>
          <cell r="H110" t="str">
            <v>Anastassia MELNIKOVA</v>
          </cell>
          <cell r="I110" t="str">
            <v>0.0</v>
          </cell>
          <cell r="J110" t="str">
            <v>0.0</v>
          </cell>
          <cell r="K110" t="str">
            <v>0.0</v>
          </cell>
          <cell r="L110" t="str">
            <v>0.0</v>
          </cell>
          <cell r="M110" t="str">
            <v>0.0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t="str">
            <v xml:space="preserve"> -</v>
          </cell>
          <cell r="AJ110">
            <v>0</v>
          </cell>
          <cell r="AK110">
            <v>0</v>
          </cell>
          <cell r="AL110">
            <v>0</v>
          </cell>
        </row>
        <row r="111">
          <cell r="B111">
            <v>109</v>
          </cell>
          <cell r="C111">
            <v>5</v>
          </cell>
          <cell r="D111" t="str">
            <v>B</v>
          </cell>
          <cell r="E111" t="str">
            <v>Liisi KOIT</v>
          </cell>
          <cell r="F111">
            <v>12</v>
          </cell>
          <cell r="G111" t="str">
            <v>Z</v>
          </cell>
          <cell r="H111" t="str">
            <v>Arina LITVINOVA</v>
          </cell>
          <cell r="I111" t="str">
            <v>0.0</v>
          </cell>
          <cell r="J111" t="str">
            <v>0.0</v>
          </cell>
          <cell r="K111" t="str">
            <v>0.0</v>
          </cell>
          <cell r="L111" t="str">
            <v>0.0</v>
          </cell>
          <cell r="M111" t="str">
            <v>0.0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t="str">
            <v xml:space="preserve"> -</v>
          </cell>
          <cell r="AJ111">
            <v>0</v>
          </cell>
          <cell r="AK111">
            <v>0</v>
          </cell>
          <cell r="AL111">
            <v>0</v>
          </cell>
          <cell r="AM111">
            <v>1</v>
          </cell>
          <cell r="AN111">
            <v>1</v>
          </cell>
        </row>
        <row r="112">
          <cell r="B112">
            <v>110</v>
          </cell>
          <cell r="AK112">
            <v>1</v>
          </cell>
          <cell r="AL112">
            <v>4</v>
          </cell>
          <cell r="AM112" t="str">
            <v>4 - 1</v>
          </cell>
          <cell r="AN112">
            <v>2</v>
          </cell>
        </row>
        <row r="113">
          <cell r="B113">
            <v>111</v>
          </cell>
          <cell r="C113">
            <v>3</v>
          </cell>
          <cell r="D113">
            <v>4</v>
          </cell>
          <cell r="E113" t="str">
            <v>LTK Kalev</v>
          </cell>
          <cell r="F113">
            <v>9</v>
          </cell>
          <cell r="G113">
            <v>6</v>
          </cell>
          <cell r="H113" t="str">
            <v>Lauatennisekeskus</v>
          </cell>
          <cell r="AO113" t="str">
            <v xml:space="preserve"> </v>
          </cell>
          <cell r="AP113" t="str">
            <v xml:space="preserve"> </v>
          </cell>
        </row>
        <row r="114">
          <cell r="B114">
            <v>112</v>
          </cell>
          <cell r="C114">
            <v>4</v>
          </cell>
          <cell r="D114" t="str">
            <v>A</v>
          </cell>
          <cell r="E114" t="str">
            <v>Pille VEESAAR</v>
          </cell>
          <cell r="F114">
            <v>11</v>
          </cell>
          <cell r="G114" t="str">
            <v>Y</v>
          </cell>
          <cell r="H114" t="str">
            <v>Aire KURGPÕLD</v>
          </cell>
          <cell r="I114" t="str">
            <v>11.1</v>
          </cell>
          <cell r="J114" t="str">
            <v>11.1</v>
          </cell>
          <cell r="K114" t="str">
            <v>11.1</v>
          </cell>
          <cell r="L114" t="str">
            <v>0.0</v>
          </cell>
          <cell r="M114" t="str">
            <v>0.0</v>
          </cell>
          <cell r="N114">
            <v>11</v>
          </cell>
          <cell r="O114">
            <v>1</v>
          </cell>
          <cell r="P114">
            <v>11</v>
          </cell>
          <cell r="Q114">
            <v>1</v>
          </cell>
          <cell r="R114">
            <v>11</v>
          </cell>
          <cell r="S114">
            <v>1</v>
          </cell>
          <cell r="T114">
            <v>0</v>
          </cell>
          <cell r="U114">
            <v>0</v>
          </cell>
          <cell r="V114">
            <v>0</v>
          </cell>
          <cell r="W114">
            <v>0</v>
          </cell>
          <cell r="X114">
            <v>1</v>
          </cell>
          <cell r="Y114">
            <v>1</v>
          </cell>
          <cell r="Z114">
            <v>1</v>
          </cell>
          <cell r="AA114">
            <v>0</v>
          </cell>
          <cell r="AB114">
            <v>0</v>
          </cell>
          <cell r="AC114">
            <v>0</v>
          </cell>
          <cell r="AD114">
            <v>0</v>
          </cell>
          <cell r="AE114">
            <v>0</v>
          </cell>
          <cell r="AF114">
            <v>0</v>
          </cell>
          <cell r="AG114">
            <v>0</v>
          </cell>
          <cell r="AH114">
            <v>3</v>
          </cell>
          <cell r="AI114" t="str">
            <v xml:space="preserve"> -</v>
          </cell>
          <cell r="AJ114">
            <v>0</v>
          </cell>
          <cell r="AK114">
            <v>1</v>
          </cell>
          <cell r="AL114">
            <v>0</v>
          </cell>
        </row>
        <row r="115">
          <cell r="B115">
            <v>113</v>
          </cell>
          <cell r="C115">
            <v>5</v>
          </cell>
          <cell r="D115" t="str">
            <v>B</v>
          </cell>
          <cell r="E115" t="str">
            <v>Merje AAS</v>
          </cell>
          <cell r="F115">
            <v>10</v>
          </cell>
          <cell r="G115" t="str">
            <v>X</v>
          </cell>
          <cell r="H115" t="str">
            <v>Kristi ERNITS (laen)</v>
          </cell>
          <cell r="I115" t="str">
            <v>11.7</v>
          </cell>
          <cell r="J115" t="str">
            <v>11.6</v>
          </cell>
          <cell r="K115" t="str">
            <v>11.6</v>
          </cell>
          <cell r="L115" t="str">
            <v>0.0</v>
          </cell>
          <cell r="M115" t="str">
            <v>0.0</v>
          </cell>
          <cell r="N115">
            <v>11</v>
          </cell>
          <cell r="O115">
            <v>7</v>
          </cell>
          <cell r="P115">
            <v>11</v>
          </cell>
          <cell r="Q115">
            <v>6</v>
          </cell>
          <cell r="R115">
            <v>11</v>
          </cell>
          <cell r="S115">
            <v>6</v>
          </cell>
          <cell r="T115">
            <v>0</v>
          </cell>
          <cell r="U115">
            <v>0</v>
          </cell>
          <cell r="V115">
            <v>0</v>
          </cell>
          <cell r="W115">
            <v>0</v>
          </cell>
          <cell r="X115">
            <v>1</v>
          </cell>
          <cell r="Y115">
            <v>1</v>
          </cell>
          <cell r="Z115">
            <v>1</v>
          </cell>
          <cell r="AA115">
            <v>0</v>
          </cell>
          <cell r="AB115">
            <v>0</v>
          </cell>
          <cell r="AC115">
            <v>0</v>
          </cell>
          <cell r="AD115">
            <v>0</v>
          </cell>
          <cell r="AE115">
            <v>0</v>
          </cell>
          <cell r="AF115">
            <v>0</v>
          </cell>
          <cell r="AG115">
            <v>0</v>
          </cell>
          <cell r="AH115">
            <v>3</v>
          </cell>
          <cell r="AI115" t="str">
            <v xml:space="preserve"> -</v>
          </cell>
          <cell r="AJ115">
            <v>0</v>
          </cell>
          <cell r="AK115">
            <v>1</v>
          </cell>
          <cell r="AL115">
            <v>0</v>
          </cell>
        </row>
        <row r="116">
          <cell r="B116">
            <v>114</v>
          </cell>
          <cell r="C116">
            <v>6</v>
          </cell>
          <cell r="D116" t="str">
            <v>C</v>
          </cell>
          <cell r="E116" t="str">
            <v>Kätlin LATT</v>
          </cell>
          <cell r="F116">
            <v>12</v>
          </cell>
          <cell r="G116" t="str">
            <v>Z</v>
          </cell>
          <cell r="H116" t="str">
            <v>Neverly LUKAS</v>
          </cell>
          <cell r="I116" t="str">
            <v>11.2</v>
          </cell>
          <cell r="J116" t="str">
            <v>11.2</v>
          </cell>
          <cell r="K116" t="str">
            <v>11.1</v>
          </cell>
          <cell r="L116" t="str">
            <v>0.0</v>
          </cell>
          <cell r="M116" t="str">
            <v>0.0</v>
          </cell>
          <cell r="N116">
            <v>11</v>
          </cell>
          <cell r="O116">
            <v>2</v>
          </cell>
          <cell r="P116">
            <v>11</v>
          </cell>
          <cell r="Q116">
            <v>2</v>
          </cell>
          <cell r="R116">
            <v>11</v>
          </cell>
          <cell r="S116">
            <v>1</v>
          </cell>
          <cell r="T116">
            <v>0</v>
          </cell>
          <cell r="U116">
            <v>0</v>
          </cell>
          <cell r="V116">
            <v>0</v>
          </cell>
          <cell r="W116">
            <v>0</v>
          </cell>
          <cell r="X116">
            <v>1</v>
          </cell>
          <cell r="Y116">
            <v>1</v>
          </cell>
          <cell r="Z116">
            <v>1</v>
          </cell>
          <cell r="AA116">
            <v>0</v>
          </cell>
          <cell r="AB116">
            <v>0</v>
          </cell>
          <cell r="AC116">
            <v>0</v>
          </cell>
          <cell r="AD116">
            <v>0</v>
          </cell>
          <cell r="AE116">
            <v>0</v>
          </cell>
          <cell r="AF116">
            <v>0</v>
          </cell>
          <cell r="AG116">
            <v>0</v>
          </cell>
          <cell r="AH116">
            <v>3</v>
          </cell>
          <cell r="AI116" t="str">
            <v xml:space="preserve"> -</v>
          </cell>
          <cell r="AJ116">
            <v>0</v>
          </cell>
          <cell r="AK116">
            <v>1</v>
          </cell>
          <cell r="AL116">
            <v>0</v>
          </cell>
        </row>
        <row r="117">
          <cell r="B117">
            <v>115</v>
          </cell>
          <cell r="C117">
            <v>6</v>
          </cell>
          <cell r="E117" t="str">
            <v>Kätlin LATT</v>
          </cell>
          <cell r="F117">
            <v>10</v>
          </cell>
          <cell r="H117" t="str">
            <v>Kristi ERNITS (laen)</v>
          </cell>
          <cell r="I117" t="str">
            <v>11.2</v>
          </cell>
          <cell r="J117" t="str">
            <v>11.1</v>
          </cell>
          <cell r="K117" t="str">
            <v>11.0</v>
          </cell>
          <cell r="L117" t="str">
            <v>0.0</v>
          </cell>
          <cell r="M117" t="str">
            <v>0.0</v>
          </cell>
          <cell r="N117">
            <v>11</v>
          </cell>
          <cell r="O117">
            <v>2</v>
          </cell>
          <cell r="P117">
            <v>11</v>
          </cell>
          <cell r="Q117">
            <v>1</v>
          </cell>
          <cell r="R117">
            <v>11</v>
          </cell>
          <cell r="S117">
            <v>0</v>
          </cell>
          <cell r="T117">
            <v>0</v>
          </cell>
          <cell r="U117">
            <v>0</v>
          </cell>
          <cell r="V117">
            <v>0</v>
          </cell>
          <cell r="W117">
            <v>0</v>
          </cell>
          <cell r="X117">
            <v>1</v>
          </cell>
          <cell r="Y117">
            <v>1</v>
          </cell>
          <cell r="Z117">
            <v>1</v>
          </cell>
          <cell r="AA117">
            <v>0</v>
          </cell>
          <cell r="AB117">
            <v>0</v>
          </cell>
          <cell r="AC117">
            <v>0</v>
          </cell>
          <cell r="AD117">
            <v>0</v>
          </cell>
          <cell r="AE117">
            <v>0</v>
          </cell>
          <cell r="AF117">
            <v>0</v>
          </cell>
          <cell r="AG117">
            <v>0</v>
          </cell>
          <cell r="AH117">
            <v>3</v>
          </cell>
          <cell r="AI117" t="str">
            <v xml:space="preserve"> -</v>
          </cell>
          <cell r="AJ117">
            <v>0</v>
          </cell>
          <cell r="AK117">
            <v>1</v>
          </cell>
          <cell r="AL117">
            <v>0</v>
          </cell>
        </row>
        <row r="118">
          <cell r="B118">
            <v>116</v>
          </cell>
          <cell r="C118">
            <v>7</v>
          </cell>
          <cell r="E118" t="str">
            <v>Kai THORNBECH</v>
          </cell>
          <cell r="F118">
            <v>11</v>
          </cell>
          <cell r="H118" t="str">
            <v>Aire KURGPÕLD</v>
          </cell>
        </row>
        <row r="119">
          <cell r="B119">
            <v>117</v>
          </cell>
          <cell r="C119">
            <v>4</v>
          </cell>
          <cell r="D119" t="str">
            <v>A</v>
          </cell>
          <cell r="E119" t="str">
            <v>Pille VEESAAR</v>
          </cell>
          <cell r="F119">
            <v>10</v>
          </cell>
          <cell r="G119" t="str">
            <v>X</v>
          </cell>
          <cell r="H119" t="str">
            <v>Kristi ERNITS (laen)</v>
          </cell>
          <cell r="I119" t="str">
            <v>0.0</v>
          </cell>
          <cell r="J119" t="str">
            <v>0.0</v>
          </cell>
          <cell r="K119" t="str">
            <v>0.0</v>
          </cell>
          <cell r="L119" t="str">
            <v>0.0</v>
          </cell>
          <cell r="M119" t="str">
            <v>0.0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t="str">
            <v xml:space="preserve"> -</v>
          </cell>
          <cell r="AJ119">
            <v>0</v>
          </cell>
          <cell r="AK119">
            <v>0</v>
          </cell>
          <cell r="AL119">
            <v>0</v>
          </cell>
        </row>
        <row r="120">
          <cell r="B120">
            <v>118</v>
          </cell>
          <cell r="C120">
            <v>6</v>
          </cell>
          <cell r="D120" t="str">
            <v>C</v>
          </cell>
          <cell r="E120" t="str">
            <v>Kätlin LATT</v>
          </cell>
          <cell r="F120">
            <v>11</v>
          </cell>
          <cell r="G120" t="str">
            <v>Y</v>
          </cell>
          <cell r="H120" t="str">
            <v>Aire KURGPÕLD</v>
          </cell>
          <cell r="I120" t="str">
            <v>0.0</v>
          </cell>
          <cell r="J120" t="str">
            <v>0.0</v>
          </cell>
          <cell r="K120" t="str">
            <v>0.0</v>
          </cell>
          <cell r="L120" t="str">
            <v>0.0</v>
          </cell>
          <cell r="M120" t="str">
            <v>0.0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t="str">
            <v xml:space="preserve"> -</v>
          </cell>
          <cell r="AJ120">
            <v>0</v>
          </cell>
          <cell r="AK120">
            <v>0</v>
          </cell>
          <cell r="AL120">
            <v>0</v>
          </cell>
        </row>
        <row r="121">
          <cell r="B121">
            <v>119</v>
          </cell>
          <cell r="C121">
            <v>5</v>
          </cell>
          <cell r="D121" t="str">
            <v>B</v>
          </cell>
          <cell r="E121" t="str">
            <v>Merje AAS</v>
          </cell>
          <cell r="F121">
            <v>12</v>
          </cell>
          <cell r="G121" t="str">
            <v>Z</v>
          </cell>
          <cell r="H121" t="str">
            <v>Neverly LUKAS</v>
          </cell>
          <cell r="I121" t="str">
            <v>0.0</v>
          </cell>
          <cell r="J121" t="str">
            <v>0.0</v>
          </cell>
          <cell r="K121" t="str">
            <v>0.0</v>
          </cell>
          <cell r="L121" t="str">
            <v>0.0</v>
          </cell>
          <cell r="M121" t="str">
            <v>0.0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t="str">
            <v xml:space="preserve"> -</v>
          </cell>
          <cell r="AJ121">
            <v>0</v>
          </cell>
          <cell r="AK121">
            <v>0</v>
          </cell>
          <cell r="AL121">
            <v>0</v>
          </cell>
          <cell r="AM121">
            <v>1</v>
          </cell>
          <cell r="AN121">
            <v>1</v>
          </cell>
        </row>
        <row r="122">
          <cell r="B122">
            <v>120</v>
          </cell>
          <cell r="AK122">
            <v>4</v>
          </cell>
          <cell r="AL122">
            <v>0</v>
          </cell>
          <cell r="AM122" t="str">
            <v>4 - 0</v>
          </cell>
          <cell r="AN122">
            <v>2</v>
          </cell>
        </row>
        <row r="123">
          <cell r="B123">
            <v>121</v>
          </cell>
          <cell r="C123">
            <v>3</v>
          </cell>
          <cell r="D123">
            <v>8</v>
          </cell>
          <cell r="E123" t="str">
            <v>-</v>
          </cell>
          <cell r="F123">
            <v>9</v>
          </cell>
          <cell r="G123">
            <v>1</v>
          </cell>
          <cell r="H123" t="str">
            <v>Maardu LTK</v>
          </cell>
          <cell r="AO123" t="str">
            <v xml:space="preserve"> </v>
          </cell>
          <cell r="AP123" t="str">
            <v xml:space="preserve"> </v>
          </cell>
        </row>
        <row r="124">
          <cell r="B124">
            <v>122</v>
          </cell>
          <cell r="C124">
            <v>4</v>
          </cell>
          <cell r="D124" t="str">
            <v>A</v>
          </cell>
          <cell r="E124" t="e">
            <v>#N/A</v>
          </cell>
          <cell r="F124">
            <v>11</v>
          </cell>
          <cell r="G124" t="str">
            <v>Y</v>
          </cell>
          <cell r="H124" t="e">
            <v>#N/A</v>
          </cell>
          <cell r="I124" t="str">
            <v>0.0</v>
          </cell>
          <cell r="J124" t="str">
            <v>0.0</v>
          </cell>
          <cell r="K124" t="str">
            <v>0.0</v>
          </cell>
          <cell r="L124" t="str">
            <v>0.0</v>
          </cell>
          <cell r="M124" t="str">
            <v>0.0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t="str">
            <v xml:space="preserve"> -</v>
          </cell>
          <cell r="AJ124">
            <v>0</v>
          </cell>
          <cell r="AK124">
            <v>0</v>
          </cell>
          <cell r="AL124">
            <v>0</v>
          </cell>
        </row>
        <row r="125">
          <cell r="B125">
            <v>123</v>
          </cell>
          <cell r="C125">
            <v>5</v>
          </cell>
          <cell r="D125" t="str">
            <v>B</v>
          </cell>
          <cell r="E125" t="e">
            <v>#N/A</v>
          </cell>
          <cell r="F125">
            <v>10</v>
          </cell>
          <cell r="G125" t="str">
            <v>X</v>
          </cell>
          <cell r="H125" t="e">
            <v>#N/A</v>
          </cell>
          <cell r="I125" t="str">
            <v>0.0</v>
          </cell>
          <cell r="J125" t="str">
            <v>0.0</v>
          </cell>
          <cell r="K125" t="str">
            <v>0.0</v>
          </cell>
          <cell r="L125" t="str">
            <v>0.0</v>
          </cell>
          <cell r="M125" t="str">
            <v>0.0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t="str">
            <v xml:space="preserve"> -</v>
          </cell>
          <cell r="AJ125">
            <v>0</v>
          </cell>
          <cell r="AK125">
            <v>0</v>
          </cell>
          <cell r="AL125">
            <v>0</v>
          </cell>
        </row>
        <row r="126">
          <cell r="B126">
            <v>124</v>
          </cell>
          <cell r="C126">
            <v>6</v>
          </cell>
          <cell r="D126" t="str">
            <v>C</v>
          </cell>
          <cell r="E126" t="e">
            <v>#N/A</v>
          </cell>
          <cell r="F126">
            <v>12</v>
          </cell>
          <cell r="G126" t="str">
            <v>Z</v>
          </cell>
          <cell r="H126" t="e">
            <v>#N/A</v>
          </cell>
          <cell r="I126" t="str">
            <v>0.0</v>
          </cell>
          <cell r="J126" t="str">
            <v>0.0</v>
          </cell>
          <cell r="K126" t="str">
            <v>0.0</v>
          </cell>
          <cell r="L126" t="str">
            <v>0.0</v>
          </cell>
          <cell r="M126" t="str">
            <v>0.0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t="str">
            <v xml:space="preserve"> -</v>
          </cell>
          <cell r="AJ126">
            <v>0</v>
          </cell>
          <cell r="AK126">
            <v>0</v>
          </cell>
          <cell r="AL126">
            <v>0</v>
          </cell>
        </row>
        <row r="127">
          <cell r="B127">
            <v>125</v>
          </cell>
          <cell r="C127">
            <v>5</v>
          </cell>
          <cell r="E127" t="e">
            <v>#N/A</v>
          </cell>
          <cell r="F127">
            <v>10</v>
          </cell>
          <cell r="H127" t="e">
            <v>#N/A</v>
          </cell>
          <cell r="I127" t="str">
            <v>0.0</v>
          </cell>
          <cell r="J127" t="str">
            <v>0.0</v>
          </cell>
          <cell r="K127" t="str">
            <v>0.0</v>
          </cell>
          <cell r="L127" t="str">
            <v>0.0</v>
          </cell>
          <cell r="M127" t="str">
            <v>0.0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t="str">
            <v xml:space="preserve"> -</v>
          </cell>
          <cell r="AJ127">
            <v>0</v>
          </cell>
          <cell r="AK127">
            <v>0</v>
          </cell>
          <cell r="AL127">
            <v>0</v>
          </cell>
        </row>
        <row r="128">
          <cell r="B128">
            <v>126</v>
          </cell>
          <cell r="C128">
            <v>4</v>
          </cell>
          <cell r="E128" t="e">
            <v>#N/A</v>
          </cell>
          <cell r="F128">
            <v>12</v>
          </cell>
          <cell r="H128" t="e">
            <v>#N/A</v>
          </cell>
        </row>
        <row r="129">
          <cell r="B129">
            <v>127</v>
          </cell>
          <cell r="C129">
            <v>4</v>
          </cell>
          <cell r="D129" t="str">
            <v>A</v>
          </cell>
          <cell r="E129" t="e">
            <v>#N/A</v>
          </cell>
          <cell r="F129">
            <v>10</v>
          </cell>
          <cell r="G129" t="str">
            <v>X</v>
          </cell>
          <cell r="H129" t="e">
            <v>#N/A</v>
          </cell>
          <cell r="I129" t="str">
            <v>0.0</v>
          </cell>
          <cell r="J129" t="str">
            <v>0.0</v>
          </cell>
          <cell r="K129" t="str">
            <v>0.0</v>
          </cell>
          <cell r="L129" t="str">
            <v>0.0</v>
          </cell>
          <cell r="M129" t="str">
            <v>0.0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t="str">
            <v xml:space="preserve"> -</v>
          </cell>
          <cell r="AJ129">
            <v>0</v>
          </cell>
          <cell r="AK129">
            <v>0</v>
          </cell>
          <cell r="AL129">
            <v>0</v>
          </cell>
        </row>
        <row r="130">
          <cell r="B130">
            <v>128</v>
          </cell>
          <cell r="C130">
            <v>6</v>
          </cell>
          <cell r="D130" t="str">
            <v>C</v>
          </cell>
          <cell r="E130" t="e">
            <v>#N/A</v>
          </cell>
          <cell r="F130">
            <v>11</v>
          </cell>
          <cell r="G130" t="str">
            <v>Y</v>
          </cell>
          <cell r="H130" t="e">
            <v>#N/A</v>
          </cell>
          <cell r="I130" t="str">
            <v>0.0</v>
          </cell>
          <cell r="J130" t="str">
            <v>0.0</v>
          </cell>
          <cell r="K130" t="str">
            <v>0.0</v>
          </cell>
          <cell r="L130" t="str">
            <v>0.0</v>
          </cell>
          <cell r="M130" t="str">
            <v>0.0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t="str">
            <v xml:space="preserve"> -</v>
          </cell>
          <cell r="AJ130">
            <v>0</v>
          </cell>
          <cell r="AK130">
            <v>0</v>
          </cell>
          <cell r="AL130">
            <v>0</v>
          </cell>
        </row>
        <row r="131">
          <cell r="B131">
            <v>129</v>
          </cell>
          <cell r="C131">
            <v>5</v>
          </cell>
          <cell r="D131" t="str">
            <v>B</v>
          </cell>
          <cell r="E131" t="e">
            <v>#N/A</v>
          </cell>
          <cell r="F131">
            <v>12</v>
          </cell>
          <cell r="G131" t="str">
            <v>Z</v>
          </cell>
          <cell r="H131" t="e">
            <v>#N/A</v>
          </cell>
          <cell r="I131" t="str">
            <v>0.0</v>
          </cell>
          <cell r="J131" t="str">
            <v>0.0</v>
          </cell>
          <cell r="K131" t="str">
            <v>0.0</v>
          </cell>
          <cell r="L131" t="str">
            <v>0.0</v>
          </cell>
          <cell r="M131" t="str">
            <v>0.0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t="str">
            <v xml:space="preserve"> -</v>
          </cell>
          <cell r="AJ131">
            <v>0</v>
          </cell>
          <cell r="AK131">
            <v>0</v>
          </cell>
          <cell r="AL131">
            <v>0</v>
          </cell>
          <cell r="AM131">
            <v>1</v>
          </cell>
          <cell r="AN131">
            <v>1</v>
          </cell>
        </row>
        <row r="132">
          <cell r="B132">
            <v>130</v>
          </cell>
          <cell r="AK132">
            <v>0</v>
          </cell>
          <cell r="AL132">
            <v>0</v>
          </cell>
          <cell r="AM132" t="str">
            <v/>
          </cell>
          <cell r="AN132" t="str">
            <v/>
          </cell>
        </row>
        <row r="133">
          <cell r="B133">
            <v>131</v>
          </cell>
          <cell r="C133">
            <v>3</v>
          </cell>
          <cell r="D133">
            <v>2</v>
          </cell>
          <cell r="E133" t="str">
            <v>Aseri Spordiklubi</v>
          </cell>
          <cell r="F133">
            <v>9</v>
          </cell>
          <cell r="G133">
            <v>7</v>
          </cell>
          <cell r="H133" t="str">
            <v>TalTech SK / Rakvere SK</v>
          </cell>
          <cell r="AO133" t="str">
            <v xml:space="preserve"> </v>
          </cell>
          <cell r="AP133" t="str">
            <v xml:space="preserve"> </v>
          </cell>
        </row>
        <row r="134">
          <cell r="B134">
            <v>132</v>
          </cell>
          <cell r="C134">
            <v>4</v>
          </cell>
          <cell r="D134" t="str">
            <v>A</v>
          </cell>
          <cell r="E134" t="str">
            <v>Reelica HANSON</v>
          </cell>
          <cell r="F134">
            <v>11</v>
          </cell>
          <cell r="G134" t="str">
            <v>Y</v>
          </cell>
          <cell r="H134" t="str">
            <v>Sirli JAANIMÄGI</v>
          </cell>
          <cell r="I134" t="str">
            <v>12.10</v>
          </cell>
          <cell r="J134" t="str">
            <v>11.4</v>
          </cell>
          <cell r="K134" t="str">
            <v>11.8</v>
          </cell>
          <cell r="L134" t="str">
            <v>0.0</v>
          </cell>
          <cell r="M134" t="str">
            <v>0.0</v>
          </cell>
          <cell r="N134">
            <v>12</v>
          </cell>
          <cell r="O134">
            <v>10</v>
          </cell>
          <cell r="P134">
            <v>11</v>
          </cell>
          <cell r="Q134">
            <v>4</v>
          </cell>
          <cell r="R134">
            <v>11</v>
          </cell>
          <cell r="S134">
            <v>8</v>
          </cell>
          <cell r="T134">
            <v>0</v>
          </cell>
          <cell r="U134">
            <v>0</v>
          </cell>
          <cell r="V134">
            <v>0</v>
          </cell>
          <cell r="W134">
            <v>0</v>
          </cell>
          <cell r="X134">
            <v>1</v>
          </cell>
          <cell r="Y134">
            <v>1</v>
          </cell>
          <cell r="Z134">
            <v>1</v>
          </cell>
          <cell r="AA134">
            <v>0</v>
          </cell>
          <cell r="AB134">
            <v>0</v>
          </cell>
          <cell r="AC134">
            <v>0</v>
          </cell>
          <cell r="AD134">
            <v>0</v>
          </cell>
          <cell r="AE134">
            <v>0</v>
          </cell>
          <cell r="AF134">
            <v>0</v>
          </cell>
          <cell r="AG134">
            <v>0</v>
          </cell>
          <cell r="AH134">
            <v>3</v>
          </cell>
          <cell r="AI134" t="str">
            <v xml:space="preserve"> -</v>
          </cell>
          <cell r="AJ134">
            <v>0</v>
          </cell>
          <cell r="AK134">
            <v>1</v>
          </cell>
          <cell r="AL134">
            <v>0</v>
          </cell>
        </row>
        <row r="135">
          <cell r="B135">
            <v>133</v>
          </cell>
          <cell r="C135">
            <v>5</v>
          </cell>
          <cell r="D135" t="str">
            <v>B</v>
          </cell>
          <cell r="E135" t="str">
            <v>Tatjana TŠISTJAKOVA</v>
          </cell>
          <cell r="F135">
            <v>10</v>
          </cell>
          <cell r="G135" t="str">
            <v>X</v>
          </cell>
          <cell r="H135" t="str">
            <v>Sabina MUSAJEVA (välis)</v>
          </cell>
          <cell r="I135" t="str">
            <v>9.11</v>
          </cell>
          <cell r="J135" t="str">
            <v>11.8</v>
          </cell>
          <cell r="K135" t="str">
            <v>11.6</v>
          </cell>
          <cell r="L135" t="str">
            <v>11.8</v>
          </cell>
          <cell r="M135" t="str">
            <v>0.0</v>
          </cell>
          <cell r="N135">
            <v>9</v>
          </cell>
          <cell r="O135">
            <v>11</v>
          </cell>
          <cell r="P135">
            <v>11</v>
          </cell>
          <cell r="Q135">
            <v>8</v>
          </cell>
          <cell r="R135">
            <v>11</v>
          </cell>
          <cell r="S135">
            <v>6</v>
          </cell>
          <cell r="T135">
            <v>11</v>
          </cell>
          <cell r="U135">
            <v>8</v>
          </cell>
          <cell r="V135">
            <v>0</v>
          </cell>
          <cell r="W135">
            <v>0</v>
          </cell>
          <cell r="X135">
            <v>0</v>
          </cell>
          <cell r="Y135">
            <v>1</v>
          </cell>
          <cell r="Z135">
            <v>1</v>
          </cell>
          <cell r="AA135">
            <v>1</v>
          </cell>
          <cell r="AB135">
            <v>0</v>
          </cell>
          <cell r="AC135">
            <v>1</v>
          </cell>
          <cell r="AD135">
            <v>0</v>
          </cell>
          <cell r="AE135">
            <v>0</v>
          </cell>
          <cell r="AF135">
            <v>0</v>
          </cell>
          <cell r="AG135">
            <v>0</v>
          </cell>
          <cell r="AH135">
            <v>3</v>
          </cell>
          <cell r="AI135" t="str">
            <v xml:space="preserve"> -</v>
          </cell>
          <cell r="AJ135">
            <v>1</v>
          </cell>
          <cell r="AK135">
            <v>1</v>
          </cell>
          <cell r="AL135">
            <v>0</v>
          </cell>
        </row>
        <row r="136">
          <cell r="B136">
            <v>134</v>
          </cell>
          <cell r="C136">
            <v>6</v>
          </cell>
          <cell r="D136" t="str">
            <v>C</v>
          </cell>
          <cell r="E136" t="str">
            <v>Ina JOSEPSONE (välis)</v>
          </cell>
          <cell r="F136">
            <v>12</v>
          </cell>
          <cell r="G136" t="str">
            <v>Z</v>
          </cell>
          <cell r="H136" t="str">
            <v>Annigrete SUIMETS</v>
          </cell>
          <cell r="I136" t="str">
            <v>11.7</v>
          </cell>
          <cell r="J136" t="str">
            <v>11.7</v>
          </cell>
          <cell r="K136" t="str">
            <v>11.9</v>
          </cell>
          <cell r="L136" t="str">
            <v>0.0</v>
          </cell>
          <cell r="M136" t="str">
            <v>0.0</v>
          </cell>
          <cell r="N136">
            <v>11</v>
          </cell>
          <cell r="O136">
            <v>7</v>
          </cell>
          <cell r="P136">
            <v>11</v>
          </cell>
          <cell r="Q136">
            <v>7</v>
          </cell>
          <cell r="R136">
            <v>11</v>
          </cell>
          <cell r="S136">
            <v>9</v>
          </cell>
          <cell r="T136">
            <v>0</v>
          </cell>
          <cell r="U136">
            <v>0</v>
          </cell>
          <cell r="V136">
            <v>0</v>
          </cell>
          <cell r="W136">
            <v>0</v>
          </cell>
          <cell r="X136">
            <v>1</v>
          </cell>
          <cell r="Y136">
            <v>1</v>
          </cell>
          <cell r="Z136">
            <v>1</v>
          </cell>
          <cell r="AA136">
            <v>0</v>
          </cell>
          <cell r="AB136">
            <v>0</v>
          </cell>
          <cell r="AC136">
            <v>0</v>
          </cell>
          <cell r="AD136">
            <v>0</v>
          </cell>
          <cell r="AE136">
            <v>0</v>
          </cell>
          <cell r="AF136">
            <v>0</v>
          </cell>
          <cell r="AG136">
            <v>0</v>
          </cell>
          <cell r="AH136">
            <v>3</v>
          </cell>
          <cell r="AI136" t="str">
            <v xml:space="preserve"> -</v>
          </cell>
          <cell r="AJ136">
            <v>0</v>
          </cell>
          <cell r="AK136">
            <v>1</v>
          </cell>
          <cell r="AL136">
            <v>0</v>
          </cell>
        </row>
        <row r="137">
          <cell r="B137">
            <v>135</v>
          </cell>
          <cell r="C137">
            <v>4</v>
          </cell>
          <cell r="E137" t="str">
            <v>Reelica HANSON</v>
          </cell>
          <cell r="F137">
            <v>13</v>
          </cell>
          <cell r="H137" t="str">
            <v>Anita KOSTAP (laen)</v>
          </cell>
          <cell r="I137" t="str">
            <v>12.10</v>
          </cell>
          <cell r="J137" t="str">
            <v>11.9</v>
          </cell>
          <cell r="K137" t="str">
            <v>11.4</v>
          </cell>
          <cell r="L137" t="str">
            <v>0.0</v>
          </cell>
          <cell r="M137" t="str">
            <v>0.0</v>
          </cell>
          <cell r="N137">
            <v>12</v>
          </cell>
          <cell r="O137">
            <v>10</v>
          </cell>
          <cell r="P137">
            <v>11</v>
          </cell>
          <cell r="Q137">
            <v>9</v>
          </cell>
          <cell r="R137">
            <v>11</v>
          </cell>
          <cell r="S137">
            <v>4</v>
          </cell>
          <cell r="T137">
            <v>0</v>
          </cell>
          <cell r="U137">
            <v>0</v>
          </cell>
          <cell r="V137">
            <v>0</v>
          </cell>
          <cell r="W137">
            <v>0</v>
          </cell>
          <cell r="X137">
            <v>1</v>
          </cell>
          <cell r="Y137">
            <v>1</v>
          </cell>
          <cell r="Z137">
            <v>1</v>
          </cell>
          <cell r="AA137">
            <v>0</v>
          </cell>
          <cell r="AB137">
            <v>0</v>
          </cell>
          <cell r="AC137">
            <v>0</v>
          </cell>
          <cell r="AD137">
            <v>0</v>
          </cell>
          <cell r="AE137">
            <v>0</v>
          </cell>
          <cell r="AF137">
            <v>0</v>
          </cell>
          <cell r="AG137">
            <v>0</v>
          </cell>
          <cell r="AH137">
            <v>3</v>
          </cell>
          <cell r="AI137" t="str">
            <v xml:space="preserve"> -</v>
          </cell>
          <cell r="AJ137">
            <v>0</v>
          </cell>
          <cell r="AK137">
            <v>1</v>
          </cell>
          <cell r="AL137">
            <v>0</v>
          </cell>
        </row>
        <row r="138">
          <cell r="B138">
            <v>136</v>
          </cell>
          <cell r="C138">
            <v>7</v>
          </cell>
          <cell r="E138" t="str">
            <v>Karmen KOZMA</v>
          </cell>
          <cell r="F138">
            <v>14</v>
          </cell>
          <cell r="H138" t="str">
            <v>Sirli ROOSVE</v>
          </cell>
        </row>
        <row r="139">
          <cell r="B139">
            <v>137</v>
          </cell>
          <cell r="C139">
            <v>4</v>
          </cell>
          <cell r="D139" t="str">
            <v>A</v>
          </cell>
          <cell r="E139" t="str">
            <v>Reelica HANSON</v>
          </cell>
          <cell r="F139">
            <v>10</v>
          </cell>
          <cell r="G139" t="str">
            <v>X</v>
          </cell>
          <cell r="H139" t="str">
            <v>Sabina MUSAJEVA (välis)</v>
          </cell>
          <cell r="I139" t="str">
            <v>0.0</v>
          </cell>
          <cell r="J139" t="str">
            <v>0.0</v>
          </cell>
          <cell r="K139" t="str">
            <v>0.0</v>
          </cell>
          <cell r="L139" t="str">
            <v>0.0</v>
          </cell>
          <cell r="M139" t="str">
            <v>0.0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t="str">
            <v xml:space="preserve"> -</v>
          </cell>
          <cell r="AJ139">
            <v>0</v>
          </cell>
          <cell r="AK139">
            <v>0</v>
          </cell>
          <cell r="AL139">
            <v>0</v>
          </cell>
        </row>
        <row r="140">
          <cell r="B140">
            <v>138</v>
          </cell>
          <cell r="C140">
            <v>6</v>
          </cell>
          <cell r="D140" t="str">
            <v>C</v>
          </cell>
          <cell r="E140" t="str">
            <v>Ina JOSEPSONE (välis)</v>
          </cell>
          <cell r="F140">
            <v>11</v>
          </cell>
          <cell r="G140" t="str">
            <v>Y</v>
          </cell>
          <cell r="H140" t="str">
            <v>Sirli JAANIMÄGI</v>
          </cell>
          <cell r="I140" t="str">
            <v>0.0</v>
          </cell>
          <cell r="J140" t="str">
            <v>0.0</v>
          </cell>
          <cell r="K140" t="str">
            <v>0.0</v>
          </cell>
          <cell r="L140" t="str">
            <v>0.0</v>
          </cell>
          <cell r="M140" t="str">
            <v>0.0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t="str">
            <v xml:space="preserve"> -</v>
          </cell>
          <cell r="AJ140">
            <v>0</v>
          </cell>
          <cell r="AK140">
            <v>0</v>
          </cell>
          <cell r="AL140">
            <v>0</v>
          </cell>
        </row>
        <row r="141">
          <cell r="B141">
            <v>139</v>
          </cell>
          <cell r="C141">
            <v>5</v>
          </cell>
          <cell r="D141" t="str">
            <v>B</v>
          </cell>
          <cell r="E141" t="str">
            <v>Tatjana TŠISTJAKOVA</v>
          </cell>
          <cell r="F141">
            <v>12</v>
          </cell>
          <cell r="G141" t="str">
            <v>Z</v>
          </cell>
          <cell r="H141" t="str">
            <v>Annigrete SUIMETS</v>
          </cell>
          <cell r="I141" t="str">
            <v>0.0</v>
          </cell>
          <cell r="J141" t="str">
            <v>0.0</v>
          </cell>
          <cell r="K141" t="str">
            <v>0.0</v>
          </cell>
          <cell r="L141" t="str">
            <v>0.0</v>
          </cell>
          <cell r="M141" t="str">
            <v>0.0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t="str">
            <v xml:space="preserve"> -</v>
          </cell>
          <cell r="AJ141">
            <v>0</v>
          </cell>
          <cell r="AK141">
            <v>0</v>
          </cell>
          <cell r="AL141">
            <v>0</v>
          </cell>
          <cell r="AM141">
            <v>1</v>
          </cell>
          <cell r="AN141">
            <v>1</v>
          </cell>
        </row>
        <row r="142">
          <cell r="B142">
            <v>140</v>
          </cell>
          <cell r="AK142">
            <v>4</v>
          </cell>
          <cell r="AL142">
            <v>0</v>
          </cell>
          <cell r="AM142" t="str">
            <v>4 - 0</v>
          </cell>
          <cell r="AN142">
            <v>2</v>
          </cell>
        </row>
        <row r="143">
          <cell r="B143">
            <v>141</v>
          </cell>
          <cell r="C143">
            <v>3</v>
          </cell>
          <cell r="D143">
            <v>3</v>
          </cell>
          <cell r="E143" t="str">
            <v>LTK Narova</v>
          </cell>
          <cell r="F143">
            <v>9</v>
          </cell>
          <cell r="G143">
            <v>6</v>
          </cell>
          <cell r="H143" t="str">
            <v>Lauatennisekeskus</v>
          </cell>
          <cell r="AO143" t="str">
            <v xml:space="preserve"> </v>
          </cell>
          <cell r="AP143" t="str">
            <v xml:space="preserve"> </v>
          </cell>
        </row>
        <row r="144">
          <cell r="B144">
            <v>142</v>
          </cell>
          <cell r="C144">
            <v>4</v>
          </cell>
          <cell r="D144" t="str">
            <v>A</v>
          </cell>
          <cell r="E144" t="str">
            <v>Anastassia MELNIKOVA</v>
          </cell>
          <cell r="F144">
            <v>11</v>
          </cell>
          <cell r="G144" t="str">
            <v>Y</v>
          </cell>
          <cell r="H144" t="str">
            <v>Aire KURGPÕLD</v>
          </cell>
          <cell r="I144" t="str">
            <v>11.4</v>
          </cell>
          <cell r="J144" t="str">
            <v>11.2</v>
          </cell>
          <cell r="K144" t="str">
            <v>11.1</v>
          </cell>
          <cell r="L144" t="str">
            <v>0.0</v>
          </cell>
          <cell r="M144" t="str">
            <v>0.0</v>
          </cell>
          <cell r="N144">
            <v>11</v>
          </cell>
          <cell r="O144">
            <v>4</v>
          </cell>
          <cell r="P144">
            <v>11</v>
          </cell>
          <cell r="Q144">
            <v>2</v>
          </cell>
          <cell r="R144">
            <v>11</v>
          </cell>
          <cell r="S144">
            <v>1</v>
          </cell>
          <cell r="T144">
            <v>0</v>
          </cell>
          <cell r="U144">
            <v>0</v>
          </cell>
          <cell r="V144">
            <v>0</v>
          </cell>
          <cell r="W144">
            <v>0</v>
          </cell>
          <cell r="X144">
            <v>1</v>
          </cell>
          <cell r="Y144">
            <v>1</v>
          </cell>
          <cell r="Z144">
            <v>1</v>
          </cell>
          <cell r="AA144">
            <v>0</v>
          </cell>
          <cell r="AB144">
            <v>0</v>
          </cell>
          <cell r="AC144">
            <v>0</v>
          </cell>
          <cell r="AD144">
            <v>0</v>
          </cell>
          <cell r="AE144">
            <v>0</v>
          </cell>
          <cell r="AF144">
            <v>0</v>
          </cell>
          <cell r="AG144">
            <v>0</v>
          </cell>
          <cell r="AH144">
            <v>3</v>
          </cell>
          <cell r="AI144" t="str">
            <v xml:space="preserve"> -</v>
          </cell>
          <cell r="AJ144">
            <v>0</v>
          </cell>
          <cell r="AK144">
            <v>1</v>
          </cell>
          <cell r="AL144">
            <v>0</v>
          </cell>
        </row>
        <row r="145">
          <cell r="B145">
            <v>143</v>
          </cell>
          <cell r="C145">
            <v>5</v>
          </cell>
          <cell r="D145" t="str">
            <v>B</v>
          </cell>
          <cell r="E145" t="str">
            <v>Vitalia REINOL</v>
          </cell>
          <cell r="F145">
            <v>10</v>
          </cell>
          <cell r="G145" t="str">
            <v>X</v>
          </cell>
          <cell r="H145" t="str">
            <v>Kristi ERNITS (laen)</v>
          </cell>
          <cell r="I145" t="str">
            <v>11.3</v>
          </cell>
          <cell r="J145" t="str">
            <v>11.3</v>
          </cell>
          <cell r="K145" t="str">
            <v>11.4</v>
          </cell>
          <cell r="L145" t="str">
            <v>0.0</v>
          </cell>
          <cell r="M145" t="str">
            <v>0.0</v>
          </cell>
          <cell r="N145">
            <v>11</v>
          </cell>
          <cell r="O145">
            <v>3</v>
          </cell>
          <cell r="P145">
            <v>11</v>
          </cell>
          <cell r="Q145">
            <v>3</v>
          </cell>
          <cell r="R145">
            <v>11</v>
          </cell>
          <cell r="S145">
            <v>4</v>
          </cell>
          <cell r="T145">
            <v>0</v>
          </cell>
          <cell r="U145">
            <v>0</v>
          </cell>
          <cell r="V145">
            <v>0</v>
          </cell>
          <cell r="W145">
            <v>0</v>
          </cell>
          <cell r="X145">
            <v>1</v>
          </cell>
          <cell r="Y145">
            <v>1</v>
          </cell>
          <cell r="Z145">
            <v>1</v>
          </cell>
          <cell r="AA145">
            <v>0</v>
          </cell>
          <cell r="AB145">
            <v>0</v>
          </cell>
          <cell r="AC145">
            <v>0</v>
          </cell>
          <cell r="AD145">
            <v>0</v>
          </cell>
          <cell r="AE145">
            <v>0</v>
          </cell>
          <cell r="AF145">
            <v>0</v>
          </cell>
          <cell r="AG145">
            <v>0</v>
          </cell>
          <cell r="AH145">
            <v>3</v>
          </cell>
          <cell r="AI145" t="str">
            <v xml:space="preserve"> -</v>
          </cell>
          <cell r="AJ145">
            <v>0</v>
          </cell>
          <cell r="AK145">
            <v>1</v>
          </cell>
          <cell r="AL145">
            <v>0</v>
          </cell>
        </row>
        <row r="146">
          <cell r="B146">
            <v>144</v>
          </cell>
          <cell r="C146">
            <v>6</v>
          </cell>
          <cell r="D146" t="str">
            <v>C</v>
          </cell>
          <cell r="E146" t="str">
            <v>Kristina VASSILJEVA</v>
          </cell>
          <cell r="F146">
            <v>12</v>
          </cell>
          <cell r="G146" t="str">
            <v>Z</v>
          </cell>
          <cell r="H146" t="str">
            <v>Neverly LUKAS</v>
          </cell>
          <cell r="I146" t="str">
            <v>11.1</v>
          </cell>
          <cell r="J146" t="str">
            <v>11.1</v>
          </cell>
          <cell r="K146" t="str">
            <v>11.2</v>
          </cell>
          <cell r="L146" t="str">
            <v>0.0</v>
          </cell>
          <cell r="M146" t="str">
            <v>0.0</v>
          </cell>
          <cell r="N146">
            <v>11</v>
          </cell>
          <cell r="O146">
            <v>1</v>
          </cell>
          <cell r="P146">
            <v>11</v>
          </cell>
          <cell r="Q146">
            <v>1</v>
          </cell>
          <cell r="R146">
            <v>11</v>
          </cell>
          <cell r="S146">
            <v>2</v>
          </cell>
          <cell r="T146">
            <v>0</v>
          </cell>
          <cell r="U146">
            <v>0</v>
          </cell>
          <cell r="V146">
            <v>0</v>
          </cell>
          <cell r="W146">
            <v>0</v>
          </cell>
          <cell r="X146">
            <v>1</v>
          </cell>
          <cell r="Y146">
            <v>1</v>
          </cell>
          <cell r="Z146">
            <v>1</v>
          </cell>
          <cell r="AA146">
            <v>0</v>
          </cell>
          <cell r="AB146">
            <v>0</v>
          </cell>
          <cell r="AC146">
            <v>0</v>
          </cell>
          <cell r="AD146">
            <v>0</v>
          </cell>
          <cell r="AE146">
            <v>0</v>
          </cell>
          <cell r="AF146">
            <v>0</v>
          </cell>
          <cell r="AG146">
            <v>0</v>
          </cell>
          <cell r="AH146">
            <v>3</v>
          </cell>
          <cell r="AI146" t="str">
            <v xml:space="preserve"> -</v>
          </cell>
          <cell r="AJ146">
            <v>0</v>
          </cell>
          <cell r="AK146">
            <v>1</v>
          </cell>
          <cell r="AL146">
            <v>0</v>
          </cell>
        </row>
        <row r="147">
          <cell r="B147">
            <v>145</v>
          </cell>
          <cell r="C147">
            <v>4</v>
          </cell>
          <cell r="D147">
            <v>4</v>
          </cell>
          <cell r="E147" t="str">
            <v>Anastassia MELNIKOVA</v>
          </cell>
          <cell r="F147">
            <v>11</v>
          </cell>
          <cell r="H147" t="str">
            <v>Aire KURGPÕLD</v>
          </cell>
          <cell r="I147" t="str">
            <v>11.7</v>
          </cell>
          <cell r="J147" t="str">
            <v>11.5</v>
          </cell>
          <cell r="K147" t="str">
            <v>11.7</v>
          </cell>
          <cell r="L147" t="str">
            <v>0.0</v>
          </cell>
          <cell r="M147" t="str">
            <v>0.0</v>
          </cell>
          <cell r="N147">
            <v>11</v>
          </cell>
          <cell r="O147">
            <v>7</v>
          </cell>
          <cell r="P147">
            <v>11</v>
          </cell>
          <cell r="Q147">
            <v>5</v>
          </cell>
          <cell r="R147">
            <v>11</v>
          </cell>
          <cell r="S147">
            <v>7</v>
          </cell>
          <cell r="T147">
            <v>0</v>
          </cell>
          <cell r="U147">
            <v>0</v>
          </cell>
          <cell r="V147">
            <v>0</v>
          </cell>
          <cell r="W147">
            <v>0</v>
          </cell>
          <cell r="X147">
            <v>1</v>
          </cell>
          <cell r="Y147">
            <v>1</v>
          </cell>
          <cell r="Z147">
            <v>1</v>
          </cell>
          <cell r="AA147">
            <v>0</v>
          </cell>
          <cell r="AB147">
            <v>0</v>
          </cell>
          <cell r="AC147">
            <v>0</v>
          </cell>
          <cell r="AD147">
            <v>0</v>
          </cell>
          <cell r="AE147">
            <v>0</v>
          </cell>
          <cell r="AF147">
            <v>0</v>
          </cell>
          <cell r="AG147">
            <v>0</v>
          </cell>
          <cell r="AH147">
            <v>3</v>
          </cell>
          <cell r="AI147" t="str">
            <v xml:space="preserve"> -</v>
          </cell>
          <cell r="AJ147">
            <v>0</v>
          </cell>
          <cell r="AK147">
            <v>1</v>
          </cell>
          <cell r="AL147">
            <v>0</v>
          </cell>
        </row>
        <row r="148">
          <cell r="B148">
            <v>146</v>
          </cell>
          <cell r="C148">
            <v>5</v>
          </cell>
          <cell r="D148">
            <v>5</v>
          </cell>
          <cell r="E148" t="str">
            <v>Vitalia REINOL</v>
          </cell>
          <cell r="F148">
            <v>12</v>
          </cell>
          <cell r="H148" t="str">
            <v>Neverly LUKAS</v>
          </cell>
        </row>
        <row r="149">
          <cell r="B149">
            <v>147</v>
          </cell>
          <cell r="C149">
            <v>4</v>
          </cell>
          <cell r="D149" t="str">
            <v>A</v>
          </cell>
          <cell r="E149" t="str">
            <v>Anastassia MELNIKOVA</v>
          </cell>
          <cell r="F149">
            <v>10</v>
          </cell>
          <cell r="G149" t="str">
            <v>X</v>
          </cell>
          <cell r="H149" t="str">
            <v>Kristi ERNITS (laen)</v>
          </cell>
          <cell r="I149" t="str">
            <v>0.0</v>
          </cell>
          <cell r="J149" t="str">
            <v>0.0</v>
          </cell>
          <cell r="K149" t="str">
            <v>0.0</v>
          </cell>
          <cell r="L149" t="str">
            <v>0.0</v>
          </cell>
          <cell r="M149" t="str">
            <v>0.0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t="str">
            <v xml:space="preserve"> -</v>
          </cell>
          <cell r="AJ149">
            <v>0</v>
          </cell>
          <cell r="AK149">
            <v>0</v>
          </cell>
          <cell r="AL149">
            <v>0</v>
          </cell>
        </row>
        <row r="150">
          <cell r="B150">
            <v>148</v>
          </cell>
          <cell r="C150">
            <v>6</v>
          </cell>
          <cell r="D150" t="str">
            <v>C</v>
          </cell>
          <cell r="E150" t="str">
            <v>Kristina VASSILJEVA</v>
          </cell>
          <cell r="F150">
            <v>11</v>
          </cell>
          <cell r="G150" t="str">
            <v>Y</v>
          </cell>
          <cell r="H150" t="str">
            <v>Aire KURGPÕLD</v>
          </cell>
          <cell r="I150" t="str">
            <v>0.0</v>
          </cell>
          <cell r="J150" t="str">
            <v>0.0</v>
          </cell>
          <cell r="K150" t="str">
            <v>0.0</v>
          </cell>
          <cell r="L150" t="str">
            <v>0.0</v>
          </cell>
          <cell r="M150" t="str">
            <v>0.0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t="str">
            <v xml:space="preserve"> -</v>
          </cell>
          <cell r="AJ150">
            <v>0</v>
          </cell>
          <cell r="AK150">
            <v>0</v>
          </cell>
          <cell r="AL150">
            <v>0</v>
          </cell>
        </row>
        <row r="151">
          <cell r="B151">
            <v>149</v>
          </cell>
          <cell r="C151">
            <v>5</v>
          </cell>
          <cell r="D151" t="str">
            <v>B</v>
          </cell>
          <cell r="E151" t="str">
            <v>Vitalia REINOL</v>
          </cell>
          <cell r="F151">
            <v>12</v>
          </cell>
          <cell r="G151" t="str">
            <v>Z</v>
          </cell>
          <cell r="H151" t="str">
            <v>Neverly LUKAS</v>
          </cell>
          <cell r="I151" t="str">
            <v>0.0</v>
          </cell>
          <cell r="J151" t="str">
            <v>0.0</v>
          </cell>
          <cell r="K151" t="str">
            <v>0.0</v>
          </cell>
          <cell r="L151" t="str">
            <v>0.0</v>
          </cell>
          <cell r="M151" t="str">
            <v>0.0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t="str">
            <v xml:space="preserve"> -</v>
          </cell>
          <cell r="AJ151">
            <v>0</v>
          </cell>
          <cell r="AK151">
            <v>0</v>
          </cell>
          <cell r="AL151">
            <v>0</v>
          </cell>
          <cell r="AM151">
            <v>1</v>
          </cell>
          <cell r="AN151">
            <v>1</v>
          </cell>
        </row>
        <row r="152">
          <cell r="B152">
            <v>150</v>
          </cell>
          <cell r="AK152">
            <v>4</v>
          </cell>
          <cell r="AL152">
            <v>0</v>
          </cell>
          <cell r="AM152" t="str">
            <v>4 - 0</v>
          </cell>
          <cell r="AN152">
            <v>2</v>
          </cell>
        </row>
        <row r="153">
          <cell r="B153">
            <v>151</v>
          </cell>
          <cell r="C153">
            <v>3</v>
          </cell>
          <cell r="D153">
            <v>4</v>
          </cell>
          <cell r="E153" t="str">
            <v>LTK Kalev</v>
          </cell>
          <cell r="F153">
            <v>9</v>
          </cell>
          <cell r="G153">
            <v>5</v>
          </cell>
          <cell r="H153" t="str">
            <v>Pärnu-Jaagupi LTK</v>
          </cell>
          <cell r="AO153" t="str">
            <v xml:space="preserve"> </v>
          </cell>
          <cell r="AP153" t="str">
            <v xml:space="preserve"> </v>
          </cell>
        </row>
        <row r="154">
          <cell r="B154">
            <v>152</v>
          </cell>
          <cell r="C154">
            <v>4</v>
          </cell>
          <cell r="D154" t="str">
            <v>A</v>
          </cell>
          <cell r="E154" t="str">
            <v>Kätlin LATT</v>
          </cell>
          <cell r="F154">
            <v>11</v>
          </cell>
          <cell r="G154" t="str">
            <v>Y</v>
          </cell>
          <cell r="H154" t="str">
            <v>Liisi KOIT</v>
          </cell>
          <cell r="I154" t="str">
            <v>11.8</v>
          </cell>
          <cell r="J154" t="str">
            <v>11.6</v>
          </cell>
          <cell r="K154" t="str">
            <v>11.6</v>
          </cell>
          <cell r="L154" t="str">
            <v>0.0</v>
          </cell>
          <cell r="M154" t="str">
            <v>0.0</v>
          </cell>
          <cell r="N154">
            <v>11</v>
          </cell>
          <cell r="O154">
            <v>8</v>
          </cell>
          <cell r="P154">
            <v>11</v>
          </cell>
          <cell r="Q154">
            <v>6</v>
          </cell>
          <cell r="R154">
            <v>11</v>
          </cell>
          <cell r="S154">
            <v>6</v>
          </cell>
          <cell r="T154">
            <v>0</v>
          </cell>
          <cell r="U154">
            <v>0</v>
          </cell>
          <cell r="V154">
            <v>0</v>
          </cell>
          <cell r="W154">
            <v>0</v>
          </cell>
          <cell r="X154">
            <v>1</v>
          </cell>
          <cell r="Y154">
            <v>1</v>
          </cell>
          <cell r="Z154">
            <v>1</v>
          </cell>
          <cell r="AA154">
            <v>0</v>
          </cell>
          <cell r="AB154">
            <v>0</v>
          </cell>
          <cell r="AC154">
            <v>0</v>
          </cell>
          <cell r="AD154">
            <v>0</v>
          </cell>
          <cell r="AE154">
            <v>0</v>
          </cell>
          <cell r="AF154">
            <v>0</v>
          </cell>
          <cell r="AG154">
            <v>0</v>
          </cell>
          <cell r="AH154">
            <v>3</v>
          </cell>
          <cell r="AI154" t="str">
            <v xml:space="preserve"> -</v>
          </cell>
          <cell r="AJ154">
            <v>0</v>
          </cell>
          <cell r="AK154">
            <v>1</v>
          </cell>
          <cell r="AL154">
            <v>0</v>
          </cell>
        </row>
        <row r="155">
          <cell r="B155">
            <v>153</v>
          </cell>
          <cell r="C155">
            <v>5</v>
          </cell>
          <cell r="D155" t="str">
            <v>B</v>
          </cell>
          <cell r="E155" t="str">
            <v>Merje AAS</v>
          </cell>
          <cell r="F155">
            <v>10</v>
          </cell>
          <cell r="G155" t="str">
            <v>X</v>
          </cell>
          <cell r="H155" t="str">
            <v>Ketrin SALUMAA</v>
          </cell>
          <cell r="I155" t="str">
            <v>7.11</v>
          </cell>
          <cell r="J155" t="str">
            <v>11.9</v>
          </cell>
          <cell r="K155" t="str">
            <v>7.11</v>
          </cell>
          <cell r="L155" t="str">
            <v>8.11</v>
          </cell>
          <cell r="M155" t="str">
            <v>0.0</v>
          </cell>
          <cell r="N155">
            <v>7</v>
          </cell>
          <cell r="O155">
            <v>11</v>
          </cell>
          <cell r="P155">
            <v>11</v>
          </cell>
          <cell r="Q155">
            <v>9</v>
          </cell>
          <cell r="R155">
            <v>7</v>
          </cell>
          <cell r="S155">
            <v>11</v>
          </cell>
          <cell r="T155">
            <v>8</v>
          </cell>
          <cell r="U155">
            <v>11</v>
          </cell>
          <cell r="V155">
            <v>0</v>
          </cell>
          <cell r="W155">
            <v>0</v>
          </cell>
          <cell r="X155">
            <v>0</v>
          </cell>
          <cell r="Y155">
            <v>1</v>
          </cell>
          <cell r="Z155">
            <v>0</v>
          </cell>
          <cell r="AA155">
            <v>0</v>
          </cell>
          <cell r="AB155">
            <v>0</v>
          </cell>
          <cell r="AC155">
            <v>1</v>
          </cell>
          <cell r="AD155">
            <v>0</v>
          </cell>
          <cell r="AE155">
            <v>1</v>
          </cell>
          <cell r="AF155">
            <v>1</v>
          </cell>
          <cell r="AG155">
            <v>0</v>
          </cell>
          <cell r="AH155">
            <v>1</v>
          </cell>
          <cell r="AI155" t="str">
            <v xml:space="preserve"> -</v>
          </cell>
          <cell r="AJ155">
            <v>3</v>
          </cell>
          <cell r="AK155">
            <v>0</v>
          </cell>
          <cell r="AL155">
            <v>1</v>
          </cell>
        </row>
        <row r="156">
          <cell r="B156">
            <v>154</v>
          </cell>
          <cell r="C156">
            <v>6</v>
          </cell>
          <cell r="D156" t="str">
            <v>C</v>
          </cell>
          <cell r="E156" t="str">
            <v>Pille VEESAAR</v>
          </cell>
          <cell r="F156">
            <v>12</v>
          </cell>
          <cell r="G156" t="str">
            <v>Z</v>
          </cell>
          <cell r="H156" t="str">
            <v>Karolin FIGOL</v>
          </cell>
          <cell r="I156" t="str">
            <v>15.13</v>
          </cell>
          <cell r="J156" t="str">
            <v>11.2</v>
          </cell>
          <cell r="K156" t="str">
            <v>11.2</v>
          </cell>
          <cell r="L156" t="str">
            <v>0.0</v>
          </cell>
          <cell r="M156" t="str">
            <v>0.0</v>
          </cell>
          <cell r="N156">
            <v>15</v>
          </cell>
          <cell r="O156">
            <v>13</v>
          </cell>
          <cell r="P156">
            <v>11</v>
          </cell>
          <cell r="Q156">
            <v>2</v>
          </cell>
          <cell r="R156">
            <v>11</v>
          </cell>
          <cell r="S156">
            <v>2</v>
          </cell>
          <cell r="T156">
            <v>0</v>
          </cell>
          <cell r="U156">
            <v>0</v>
          </cell>
          <cell r="V156">
            <v>0</v>
          </cell>
          <cell r="W156">
            <v>0</v>
          </cell>
          <cell r="X156">
            <v>1</v>
          </cell>
          <cell r="Y156">
            <v>1</v>
          </cell>
          <cell r="Z156">
            <v>1</v>
          </cell>
          <cell r="AA156">
            <v>0</v>
          </cell>
          <cell r="AB156">
            <v>0</v>
          </cell>
          <cell r="AC156">
            <v>0</v>
          </cell>
          <cell r="AD156">
            <v>0</v>
          </cell>
          <cell r="AE156">
            <v>0</v>
          </cell>
          <cell r="AF156">
            <v>0</v>
          </cell>
          <cell r="AG156">
            <v>0</v>
          </cell>
          <cell r="AH156">
            <v>3</v>
          </cell>
          <cell r="AI156" t="str">
            <v xml:space="preserve"> -</v>
          </cell>
          <cell r="AJ156">
            <v>0</v>
          </cell>
          <cell r="AK156">
            <v>1</v>
          </cell>
          <cell r="AL156">
            <v>0</v>
          </cell>
        </row>
        <row r="157">
          <cell r="B157">
            <v>155</v>
          </cell>
          <cell r="C157">
            <v>7</v>
          </cell>
          <cell r="E157" t="str">
            <v>Kai THORNBECH</v>
          </cell>
          <cell r="F157">
            <v>10</v>
          </cell>
          <cell r="H157" t="str">
            <v>Ketrin SALUMAA</v>
          </cell>
          <cell r="I157" t="str">
            <v>3.11</v>
          </cell>
          <cell r="J157" t="str">
            <v>11.7</v>
          </cell>
          <cell r="K157" t="str">
            <v>10.12</v>
          </cell>
          <cell r="L157" t="str">
            <v>11.5</v>
          </cell>
          <cell r="M157" t="str">
            <v>11.7</v>
          </cell>
          <cell r="N157">
            <v>3</v>
          </cell>
          <cell r="O157">
            <v>11</v>
          </cell>
          <cell r="P157">
            <v>11</v>
          </cell>
          <cell r="Q157">
            <v>7</v>
          </cell>
          <cell r="R157">
            <v>10</v>
          </cell>
          <cell r="S157">
            <v>12</v>
          </cell>
          <cell r="T157">
            <v>11</v>
          </cell>
          <cell r="U157">
            <v>5</v>
          </cell>
          <cell r="V157">
            <v>11</v>
          </cell>
          <cell r="W157">
            <v>7</v>
          </cell>
          <cell r="X157">
            <v>0</v>
          </cell>
          <cell r="Y157">
            <v>1</v>
          </cell>
          <cell r="Z157">
            <v>0</v>
          </cell>
          <cell r="AA157">
            <v>1</v>
          </cell>
          <cell r="AB157">
            <v>1</v>
          </cell>
          <cell r="AC157">
            <v>1</v>
          </cell>
          <cell r="AD157">
            <v>0</v>
          </cell>
          <cell r="AE157">
            <v>1</v>
          </cell>
          <cell r="AF157">
            <v>0</v>
          </cell>
          <cell r="AG157">
            <v>0</v>
          </cell>
          <cell r="AH157">
            <v>3</v>
          </cell>
          <cell r="AI157" t="str">
            <v xml:space="preserve"> -</v>
          </cell>
          <cell r="AJ157">
            <v>2</v>
          </cell>
          <cell r="AK157">
            <v>1</v>
          </cell>
          <cell r="AL157">
            <v>0</v>
          </cell>
        </row>
        <row r="158">
          <cell r="B158">
            <v>156</v>
          </cell>
          <cell r="C158">
            <v>4</v>
          </cell>
          <cell r="E158" t="str">
            <v>Kätlin LATT</v>
          </cell>
          <cell r="F158">
            <v>11</v>
          </cell>
          <cell r="H158" t="str">
            <v>Liisi KOIT</v>
          </cell>
        </row>
        <row r="159">
          <cell r="B159">
            <v>157</v>
          </cell>
          <cell r="C159">
            <v>4</v>
          </cell>
          <cell r="D159" t="str">
            <v>A</v>
          </cell>
          <cell r="E159" t="str">
            <v>Kätlin LATT</v>
          </cell>
          <cell r="F159">
            <v>10</v>
          </cell>
          <cell r="G159" t="str">
            <v>X</v>
          </cell>
          <cell r="H159" t="str">
            <v>Ketrin SALUMAA</v>
          </cell>
          <cell r="I159" t="str">
            <v>11.1</v>
          </cell>
          <cell r="J159" t="str">
            <v>11.8</v>
          </cell>
          <cell r="K159" t="str">
            <v>11.8</v>
          </cell>
          <cell r="L159" t="str">
            <v>0.0</v>
          </cell>
          <cell r="M159" t="str">
            <v>0.0</v>
          </cell>
          <cell r="N159">
            <v>11</v>
          </cell>
          <cell r="O159">
            <v>1</v>
          </cell>
          <cell r="P159">
            <v>11</v>
          </cell>
          <cell r="Q159">
            <v>8</v>
          </cell>
          <cell r="R159">
            <v>11</v>
          </cell>
          <cell r="S159">
            <v>8</v>
          </cell>
          <cell r="T159">
            <v>0</v>
          </cell>
          <cell r="U159">
            <v>0</v>
          </cell>
          <cell r="V159">
            <v>0</v>
          </cell>
          <cell r="W159">
            <v>0</v>
          </cell>
          <cell r="X159">
            <v>1</v>
          </cell>
          <cell r="Y159">
            <v>1</v>
          </cell>
          <cell r="Z159">
            <v>1</v>
          </cell>
          <cell r="AA159">
            <v>0</v>
          </cell>
          <cell r="AB159">
            <v>0</v>
          </cell>
          <cell r="AC159">
            <v>0</v>
          </cell>
          <cell r="AD159">
            <v>0</v>
          </cell>
          <cell r="AE159">
            <v>0</v>
          </cell>
          <cell r="AF159">
            <v>0</v>
          </cell>
          <cell r="AG159">
            <v>0</v>
          </cell>
          <cell r="AH159">
            <v>3</v>
          </cell>
          <cell r="AI159" t="str">
            <v xml:space="preserve"> -</v>
          </cell>
          <cell r="AJ159">
            <v>0</v>
          </cell>
          <cell r="AK159">
            <v>1</v>
          </cell>
          <cell r="AL159">
            <v>0</v>
          </cell>
        </row>
        <row r="160">
          <cell r="B160">
            <v>158</v>
          </cell>
          <cell r="C160">
            <v>6</v>
          </cell>
          <cell r="D160" t="str">
            <v>C</v>
          </cell>
          <cell r="E160" t="str">
            <v>Pille VEESAAR</v>
          </cell>
          <cell r="F160">
            <v>11</v>
          </cell>
          <cell r="G160" t="str">
            <v>Y</v>
          </cell>
          <cell r="H160" t="str">
            <v>Liisi KOIT</v>
          </cell>
          <cell r="I160" t="str">
            <v>0.0</v>
          </cell>
          <cell r="J160" t="str">
            <v>0.0</v>
          </cell>
          <cell r="K160" t="str">
            <v>0.0</v>
          </cell>
          <cell r="L160" t="str">
            <v>0.0</v>
          </cell>
          <cell r="M160" t="str">
            <v>0.0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t="str">
            <v xml:space="preserve"> -</v>
          </cell>
          <cell r="AJ160">
            <v>0</v>
          </cell>
          <cell r="AK160">
            <v>0</v>
          </cell>
          <cell r="AL160">
            <v>0</v>
          </cell>
        </row>
        <row r="161">
          <cell r="B161">
            <v>159</v>
          </cell>
          <cell r="C161">
            <v>5</v>
          </cell>
          <cell r="D161" t="str">
            <v>B</v>
          </cell>
          <cell r="E161" t="str">
            <v>Merje AAS</v>
          </cell>
          <cell r="F161">
            <v>12</v>
          </cell>
          <cell r="G161" t="str">
            <v>Z</v>
          </cell>
          <cell r="H161" t="str">
            <v>Karolin FIGOL</v>
          </cell>
          <cell r="I161" t="str">
            <v>0.0</v>
          </cell>
          <cell r="J161" t="str">
            <v>0.0</v>
          </cell>
          <cell r="K161" t="str">
            <v>0.0</v>
          </cell>
          <cell r="L161" t="str">
            <v>0.0</v>
          </cell>
          <cell r="M161" t="str">
            <v>0.0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t="str">
            <v xml:space="preserve"> -</v>
          </cell>
          <cell r="AJ161">
            <v>0</v>
          </cell>
          <cell r="AK161">
            <v>0</v>
          </cell>
          <cell r="AL161">
            <v>0</v>
          </cell>
          <cell r="AM161">
            <v>1</v>
          </cell>
          <cell r="AN161">
            <v>1</v>
          </cell>
        </row>
        <row r="162">
          <cell r="B162">
            <v>160</v>
          </cell>
          <cell r="AK162">
            <v>4</v>
          </cell>
          <cell r="AL162">
            <v>1</v>
          </cell>
          <cell r="AM162" t="str">
            <v>4 - 1</v>
          </cell>
          <cell r="AN162">
            <v>2</v>
          </cell>
        </row>
        <row r="163">
          <cell r="B163">
            <v>161</v>
          </cell>
          <cell r="C163">
            <v>3</v>
          </cell>
          <cell r="D163">
            <v>3</v>
          </cell>
          <cell r="E163" t="str">
            <v>LTK Narova</v>
          </cell>
          <cell r="F163">
            <v>9</v>
          </cell>
          <cell r="G163">
            <v>1</v>
          </cell>
          <cell r="H163" t="str">
            <v>Maardu LTK</v>
          </cell>
          <cell r="AO163" t="str">
            <v xml:space="preserve"> </v>
          </cell>
          <cell r="AP163" t="str">
            <v xml:space="preserve"> </v>
          </cell>
        </row>
        <row r="164">
          <cell r="B164">
            <v>162</v>
          </cell>
          <cell r="C164">
            <v>4</v>
          </cell>
          <cell r="D164" t="str">
            <v>A</v>
          </cell>
          <cell r="E164" t="str">
            <v>Liidia ANDREEVA</v>
          </cell>
          <cell r="F164">
            <v>11</v>
          </cell>
          <cell r="G164" t="str">
            <v>Y</v>
          </cell>
          <cell r="H164" t="str">
            <v>Alina JAGNENKOVA</v>
          </cell>
          <cell r="I164" t="str">
            <v>11.8</v>
          </cell>
          <cell r="J164" t="str">
            <v>11.6</v>
          </cell>
          <cell r="K164" t="str">
            <v>11.8</v>
          </cell>
          <cell r="L164" t="str">
            <v>0.0</v>
          </cell>
          <cell r="M164" t="str">
            <v>0.0</v>
          </cell>
          <cell r="N164">
            <v>11</v>
          </cell>
          <cell r="O164">
            <v>8</v>
          </cell>
          <cell r="P164">
            <v>11</v>
          </cell>
          <cell r="Q164">
            <v>6</v>
          </cell>
          <cell r="R164">
            <v>11</v>
          </cell>
          <cell r="S164">
            <v>8</v>
          </cell>
          <cell r="T164">
            <v>0</v>
          </cell>
          <cell r="U164">
            <v>0</v>
          </cell>
          <cell r="V164">
            <v>0</v>
          </cell>
          <cell r="W164">
            <v>0</v>
          </cell>
          <cell r="X164">
            <v>1</v>
          </cell>
          <cell r="Y164">
            <v>1</v>
          </cell>
          <cell r="Z164">
            <v>1</v>
          </cell>
          <cell r="AA164">
            <v>0</v>
          </cell>
          <cell r="AB164">
            <v>0</v>
          </cell>
          <cell r="AC164">
            <v>0</v>
          </cell>
          <cell r="AD164">
            <v>0</v>
          </cell>
          <cell r="AE164">
            <v>0</v>
          </cell>
          <cell r="AF164">
            <v>0</v>
          </cell>
          <cell r="AG164">
            <v>0</v>
          </cell>
          <cell r="AH164">
            <v>3</v>
          </cell>
          <cell r="AI164" t="str">
            <v xml:space="preserve"> -</v>
          </cell>
          <cell r="AJ164">
            <v>0</v>
          </cell>
          <cell r="AK164">
            <v>1</v>
          </cell>
          <cell r="AL164">
            <v>0</v>
          </cell>
        </row>
        <row r="165">
          <cell r="B165">
            <v>163</v>
          </cell>
          <cell r="C165">
            <v>5</v>
          </cell>
          <cell r="D165" t="str">
            <v>B</v>
          </cell>
          <cell r="E165" t="str">
            <v>Anastassia MELNIKOVA</v>
          </cell>
          <cell r="F165">
            <v>10</v>
          </cell>
          <cell r="G165" t="str">
            <v>X</v>
          </cell>
          <cell r="H165" t="str">
            <v>Maria VINOGRADOVA (välis)</v>
          </cell>
          <cell r="I165" t="str">
            <v>11.6</v>
          </cell>
          <cell r="J165" t="str">
            <v>5.11</v>
          </cell>
          <cell r="K165" t="str">
            <v>9.11</v>
          </cell>
          <cell r="L165" t="str">
            <v>11.13</v>
          </cell>
          <cell r="M165" t="str">
            <v>0.0</v>
          </cell>
          <cell r="N165">
            <v>11</v>
          </cell>
          <cell r="O165">
            <v>6</v>
          </cell>
          <cell r="P165">
            <v>5</v>
          </cell>
          <cell r="Q165">
            <v>11</v>
          </cell>
          <cell r="R165">
            <v>9</v>
          </cell>
          <cell r="S165">
            <v>11</v>
          </cell>
          <cell r="T165">
            <v>11</v>
          </cell>
          <cell r="U165">
            <v>13</v>
          </cell>
          <cell r="V165">
            <v>0</v>
          </cell>
          <cell r="W165">
            <v>0</v>
          </cell>
          <cell r="X165">
            <v>1</v>
          </cell>
          <cell r="Y165">
            <v>0</v>
          </cell>
          <cell r="Z165">
            <v>0</v>
          </cell>
          <cell r="AA165">
            <v>0</v>
          </cell>
          <cell r="AB165">
            <v>0</v>
          </cell>
          <cell r="AC165">
            <v>0</v>
          </cell>
          <cell r="AD165">
            <v>1</v>
          </cell>
          <cell r="AE165">
            <v>1</v>
          </cell>
          <cell r="AF165">
            <v>1</v>
          </cell>
          <cell r="AG165">
            <v>0</v>
          </cell>
          <cell r="AH165">
            <v>1</v>
          </cell>
          <cell r="AI165" t="str">
            <v xml:space="preserve"> -</v>
          </cell>
          <cell r="AJ165">
            <v>3</v>
          </cell>
          <cell r="AK165">
            <v>0</v>
          </cell>
          <cell r="AL165">
            <v>1</v>
          </cell>
        </row>
        <row r="166">
          <cell r="B166">
            <v>164</v>
          </cell>
          <cell r="C166">
            <v>6</v>
          </cell>
          <cell r="D166" t="str">
            <v>C</v>
          </cell>
          <cell r="E166" t="str">
            <v>Vitalia REINOL</v>
          </cell>
          <cell r="F166">
            <v>12</v>
          </cell>
          <cell r="G166" t="str">
            <v>Z</v>
          </cell>
          <cell r="H166" t="str">
            <v>Karina GRIGORJAN</v>
          </cell>
          <cell r="I166" t="str">
            <v>5.11</v>
          </cell>
          <cell r="J166" t="str">
            <v>11.3</v>
          </cell>
          <cell r="K166" t="str">
            <v>11.8</v>
          </cell>
          <cell r="L166" t="str">
            <v>11.7</v>
          </cell>
          <cell r="M166" t="str">
            <v>0.0</v>
          </cell>
          <cell r="N166">
            <v>5</v>
          </cell>
          <cell r="O166">
            <v>11</v>
          </cell>
          <cell r="P166">
            <v>11</v>
          </cell>
          <cell r="Q166">
            <v>3</v>
          </cell>
          <cell r="R166">
            <v>11</v>
          </cell>
          <cell r="S166">
            <v>8</v>
          </cell>
          <cell r="T166">
            <v>11</v>
          </cell>
          <cell r="U166">
            <v>7</v>
          </cell>
          <cell r="V166">
            <v>0</v>
          </cell>
          <cell r="W166">
            <v>0</v>
          </cell>
          <cell r="X166">
            <v>0</v>
          </cell>
          <cell r="Y166">
            <v>1</v>
          </cell>
          <cell r="Z166">
            <v>1</v>
          </cell>
          <cell r="AA166">
            <v>1</v>
          </cell>
          <cell r="AB166">
            <v>0</v>
          </cell>
          <cell r="AC166">
            <v>1</v>
          </cell>
          <cell r="AD166">
            <v>0</v>
          </cell>
          <cell r="AE166">
            <v>0</v>
          </cell>
          <cell r="AF166">
            <v>0</v>
          </cell>
          <cell r="AG166">
            <v>0</v>
          </cell>
          <cell r="AH166">
            <v>3</v>
          </cell>
          <cell r="AI166" t="str">
            <v xml:space="preserve"> -</v>
          </cell>
          <cell r="AJ166">
            <v>1</v>
          </cell>
          <cell r="AK166">
            <v>1</v>
          </cell>
          <cell r="AL166">
            <v>0</v>
          </cell>
        </row>
        <row r="167">
          <cell r="B167">
            <v>165</v>
          </cell>
          <cell r="C167">
            <v>5</v>
          </cell>
          <cell r="E167" t="str">
            <v>Anastassia MELNIKOVA</v>
          </cell>
          <cell r="F167">
            <v>11</v>
          </cell>
          <cell r="H167" t="str">
            <v>Alina JAGNENKOVA</v>
          </cell>
          <cell r="I167" t="str">
            <v>11.9</v>
          </cell>
          <cell r="J167" t="str">
            <v>9.11</v>
          </cell>
          <cell r="K167" t="str">
            <v>11.2</v>
          </cell>
          <cell r="L167" t="str">
            <v>5.11</v>
          </cell>
          <cell r="M167" t="str">
            <v>10.12</v>
          </cell>
          <cell r="N167">
            <v>11</v>
          </cell>
          <cell r="O167">
            <v>9</v>
          </cell>
          <cell r="P167">
            <v>9</v>
          </cell>
          <cell r="Q167">
            <v>11</v>
          </cell>
          <cell r="R167">
            <v>11</v>
          </cell>
          <cell r="S167">
            <v>2</v>
          </cell>
          <cell r="T167">
            <v>5</v>
          </cell>
          <cell r="U167">
            <v>11</v>
          </cell>
          <cell r="V167">
            <v>10</v>
          </cell>
          <cell r="W167">
            <v>12</v>
          </cell>
          <cell r="X167">
            <v>1</v>
          </cell>
          <cell r="Y167">
            <v>0</v>
          </cell>
          <cell r="Z167">
            <v>1</v>
          </cell>
          <cell r="AA167">
            <v>0</v>
          </cell>
          <cell r="AB167">
            <v>0</v>
          </cell>
          <cell r="AC167">
            <v>0</v>
          </cell>
          <cell r="AD167">
            <v>1</v>
          </cell>
          <cell r="AE167">
            <v>0</v>
          </cell>
          <cell r="AF167">
            <v>1</v>
          </cell>
          <cell r="AG167">
            <v>1</v>
          </cell>
          <cell r="AH167">
            <v>2</v>
          </cell>
          <cell r="AI167" t="str">
            <v xml:space="preserve"> -</v>
          </cell>
          <cell r="AJ167">
            <v>3</v>
          </cell>
          <cell r="AK167">
            <v>0</v>
          </cell>
          <cell r="AL167">
            <v>1</v>
          </cell>
        </row>
        <row r="168">
          <cell r="B168">
            <v>166</v>
          </cell>
          <cell r="C168">
            <v>6</v>
          </cell>
          <cell r="E168" t="str">
            <v>Vitalia REINOL</v>
          </cell>
          <cell r="F168">
            <v>12</v>
          </cell>
          <cell r="H168" t="str">
            <v>Karina GRIGORJAN</v>
          </cell>
        </row>
        <row r="169">
          <cell r="B169">
            <v>167</v>
          </cell>
          <cell r="C169">
            <v>4</v>
          </cell>
          <cell r="D169" t="str">
            <v>A</v>
          </cell>
          <cell r="E169" t="str">
            <v>Liidia ANDREEVA</v>
          </cell>
          <cell r="F169">
            <v>10</v>
          </cell>
          <cell r="G169" t="str">
            <v>X</v>
          </cell>
          <cell r="H169" t="str">
            <v>Maria VINOGRADOVA (välis)</v>
          </cell>
          <cell r="I169" t="str">
            <v>8.11</v>
          </cell>
          <cell r="J169" t="str">
            <v>9.11</v>
          </cell>
          <cell r="K169" t="str">
            <v>8.11</v>
          </cell>
          <cell r="L169" t="str">
            <v>0.0</v>
          </cell>
          <cell r="M169" t="str">
            <v>0.0</v>
          </cell>
          <cell r="N169">
            <v>8</v>
          </cell>
          <cell r="O169">
            <v>11</v>
          </cell>
          <cell r="P169">
            <v>9</v>
          </cell>
          <cell r="Q169">
            <v>11</v>
          </cell>
          <cell r="R169">
            <v>8</v>
          </cell>
          <cell r="S169">
            <v>11</v>
          </cell>
          <cell r="T169">
            <v>0</v>
          </cell>
          <cell r="U169">
            <v>0</v>
          </cell>
          <cell r="V169">
            <v>0</v>
          </cell>
          <cell r="W169">
            <v>0</v>
          </cell>
          <cell r="X169">
            <v>0</v>
          </cell>
          <cell r="Y169">
            <v>0</v>
          </cell>
          <cell r="Z169">
            <v>0</v>
          </cell>
          <cell r="AA169">
            <v>0</v>
          </cell>
          <cell r="AB169">
            <v>0</v>
          </cell>
          <cell r="AC169">
            <v>1</v>
          </cell>
          <cell r="AD169">
            <v>1</v>
          </cell>
          <cell r="AE169">
            <v>1</v>
          </cell>
          <cell r="AF169">
            <v>0</v>
          </cell>
          <cell r="AG169">
            <v>0</v>
          </cell>
          <cell r="AH169">
            <v>0</v>
          </cell>
          <cell r="AI169" t="str">
            <v xml:space="preserve"> -</v>
          </cell>
          <cell r="AJ169">
            <v>3</v>
          </cell>
          <cell r="AK169">
            <v>0</v>
          </cell>
          <cell r="AL169">
            <v>1</v>
          </cell>
        </row>
        <row r="170">
          <cell r="B170">
            <v>168</v>
          </cell>
          <cell r="C170">
            <v>6</v>
          </cell>
          <cell r="D170" t="str">
            <v>C</v>
          </cell>
          <cell r="E170" t="str">
            <v>Vitalia REINOL</v>
          </cell>
          <cell r="F170">
            <v>11</v>
          </cell>
          <cell r="G170" t="str">
            <v>Y</v>
          </cell>
          <cell r="H170" t="str">
            <v>Alina JAGNENKOVA</v>
          </cell>
          <cell r="I170" t="str">
            <v>9.11</v>
          </cell>
          <cell r="J170" t="str">
            <v>11.5</v>
          </cell>
          <cell r="K170" t="str">
            <v>11.5</v>
          </cell>
          <cell r="L170" t="str">
            <v>11.8</v>
          </cell>
          <cell r="M170" t="str">
            <v>0.0</v>
          </cell>
          <cell r="N170">
            <v>9</v>
          </cell>
          <cell r="O170">
            <v>11</v>
          </cell>
          <cell r="P170">
            <v>11</v>
          </cell>
          <cell r="Q170">
            <v>5</v>
          </cell>
          <cell r="R170">
            <v>11</v>
          </cell>
          <cell r="S170">
            <v>5</v>
          </cell>
          <cell r="T170">
            <v>11</v>
          </cell>
          <cell r="U170">
            <v>8</v>
          </cell>
          <cell r="V170">
            <v>0</v>
          </cell>
          <cell r="W170">
            <v>0</v>
          </cell>
          <cell r="X170">
            <v>0</v>
          </cell>
          <cell r="Y170">
            <v>1</v>
          </cell>
          <cell r="Z170">
            <v>1</v>
          </cell>
          <cell r="AA170">
            <v>1</v>
          </cell>
          <cell r="AB170">
            <v>0</v>
          </cell>
          <cell r="AC170">
            <v>1</v>
          </cell>
          <cell r="AD170">
            <v>0</v>
          </cell>
          <cell r="AE170">
            <v>0</v>
          </cell>
          <cell r="AF170">
            <v>0</v>
          </cell>
          <cell r="AG170">
            <v>0</v>
          </cell>
          <cell r="AH170">
            <v>3</v>
          </cell>
          <cell r="AI170" t="str">
            <v xml:space="preserve"> -</v>
          </cell>
          <cell r="AJ170">
            <v>1</v>
          </cell>
          <cell r="AK170">
            <v>1</v>
          </cell>
          <cell r="AL170">
            <v>0</v>
          </cell>
        </row>
        <row r="171">
          <cell r="B171">
            <v>169</v>
          </cell>
          <cell r="C171">
            <v>5</v>
          </cell>
          <cell r="D171" t="str">
            <v>B</v>
          </cell>
          <cell r="E171" t="str">
            <v>Anastassia MELNIKOVA</v>
          </cell>
          <cell r="F171">
            <v>12</v>
          </cell>
          <cell r="G171" t="str">
            <v>Z</v>
          </cell>
          <cell r="H171" t="str">
            <v>Karina GRIGORJAN</v>
          </cell>
          <cell r="I171" t="str">
            <v>11.7</v>
          </cell>
          <cell r="J171" t="str">
            <v>11.6</v>
          </cell>
          <cell r="K171" t="str">
            <v>11.13</v>
          </cell>
          <cell r="L171" t="str">
            <v>11.8</v>
          </cell>
          <cell r="M171" t="str">
            <v>0.0</v>
          </cell>
          <cell r="N171">
            <v>11</v>
          </cell>
          <cell r="O171">
            <v>7</v>
          </cell>
          <cell r="P171">
            <v>11</v>
          </cell>
          <cell r="Q171">
            <v>6</v>
          </cell>
          <cell r="R171">
            <v>11</v>
          </cell>
          <cell r="S171">
            <v>13</v>
          </cell>
          <cell r="T171">
            <v>11</v>
          </cell>
          <cell r="U171">
            <v>8</v>
          </cell>
          <cell r="V171">
            <v>0</v>
          </cell>
          <cell r="W171">
            <v>0</v>
          </cell>
          <cell r="X171">
            <v>1</v>
          </cell>
          <cell r="Y171">
            <v>1</v>
          </cell>
          <cell r="Z171">
            <v>0</v>
          </cell>
          <cell r="AA171">
            <v>1</v>
          </cell>
          <cell r="AB171">
            <v>0</v>
          </cell>
          <cell r="AC171">
            <v>0</v>
          </cell>
          <cell r="AD171">
            <v>0</v>
          </cell>
          <cell r="AE171">
            <v>1</v>
          </cell>
          <cell r="AF171">
            <v>0</v>
          </cell>
          <cell r="AG171">
            <v>0</v>
          </cell>
          <cell r="AH171">
            <v>3</v>
          </cell>
          <cell r="AI171" t="str">
            <v xml:space="preserve"> -</v>
          </cell>
          <cell r="AJ171">
            <v>1</v>
          </cell>
          <cell r="AK171">
            <v>1</v>
          </cell>
          <cell r="AL171">
            <v>0</v>
          </cell>
          <cell r="AM171">
            <v>1</v>
          </cell>
          <cell r="AN171">
            <v>1</v>
          </cell>
        </row>
        <row r="172">
          <cell r="B172">
            <v>170</v>
          </cell>
          <cell r="AK172">
            <v>4</v>
          </cell>
          <cell r="AL172">
            <v>3</v>
          </cell>
          <cell r="AM172" t="str">
            <v>3 - 4</v>
          </cell>
          <cell r="AN172">
            <v>1</v>
          </cell>
        </row>
        <row r="173">
          <cell r="B173">
            <v>171</v>
          </cell>
          <cell r="C173">
            <v>3</v>
          </cell>
          <cell r="D173">
            <v>2</v>
          </cell>
          <cell r="E173" t="str">
            <v>Aseri Spordiklubi</v>
          </cell>
          <cell r="F173">
            <v>9</v>
          </cell>
          <cell r="G173">
            <v>4</v>
          </cell>
          <cell r="H173" t="str">
            <v>LTK Kalev</v>
          </cell>
          <cell r="AO173" t="str">
            <v xml:space="preserve"> </v>
          </cell>
          <cell r="AP173" t="str">
            <v xml:space="preserve"> </v>
          </cell>
        </row>
        <row r="174">
          <cell r="B174">
            <v>172</v>
          </cell>
          <cell r="C174">
            <v>4</v>
          </cell>
          <cell r="D174" t="str">
            <v>A</v>
          </cell>
          <cell r="E174" t="str">
            <v>Daria SEMENOVA (välis)</v>
          </cell>
          <cell r="F174">
            <v>11</v>
          </cell>
          <cell r="G174" t="str">
            <v>Y</v>
          </cell>
          <cell r="H174" t="str">
            <v>Merje AAS</v>
          </cell>
          <cell r="I174" t="str">
            <v>11.2</v>
          </cell>
          <cell r="J174" t="str">
            <v>11.4</v>
          </cell>
          <cell r="K174" t="str">
            <v>11.8</v>
          </cell>
          <cell r="L174" t="str">
            <v>0.0</v>
          </cell>
          <cell r="M174" t="str">
            <v>0.0</v>
          </cell>
          <cell r="N174">
            <v>11</v>
          </cell>
          <cell r="O174">
            <v>2</v>
          </cell>
          <cell r="P174">
            <v>11</v>
          </cell>
          <cell r="Q174">
            <v>4</v>
          </cell>
          <cell r="R174">
            <v>11</v>
          </cell>
          <cell r="S174">
            <v>8</v>
          </cell>
          <cell r="T174">
            <v>0</v>
          </cell>
          <cell r="U174">
            <v>0</v>
          </cell>
          <cell r="V174">
            <v>0</v>
          </cell>
          <cell r="W174">
            <v>0</v>
          </cell>
          <cell r="X174">
            <v>1</v>
          </cell>
          <cell r="Y174">
            <v>1</v>
          </cell>
          <cell r="Z174">
            <v>1</v>
          </cell>
          <cell r="AA174">
            <v>0</v>
          </cell>
          <cell r="AB174">
            <v>0</v>
          </cell>
          <cell r="AC174">
            <v>0</v>
          </cell>
          <cell r="AD174">
            <v>0</v>
          </cell>
          <cell r="AE174">
            <v>0</v>
          </cell>
          <cell r="AF174">
            <v>0</v>
          </cell>
          <cell r="AG174">
            <v>0</v>
          </cell>
          <cell r="AH174">
            <v>3</v>
          </cell>
          <cell r="AI174" t="str">
            <v xml:space="preserve"> -</v>
          </cell>
          <cell r="AJ174">
            <v>0</v>
          </cell>
          <cell r="AK174">
            <v>1</v>
          </cell>
          <cell r="AL174">
            <v>0</v>
          </cell>
        </row>
        <row r="175">
          <cell r="B175">
            <v>173</v>
          </cell>
          <cell r="C175">
            <v>5</v>
          </cell>
          <cell r="D175" t="str">
            <v>B</v>
          </cell>
          <cell r="E175" t="str">
            <v>Tatjana TŠISTJAKOVA</v>
          </cell>
          <cell r="F175">
            <v>10</v>
          </cell>
          <cell r="G175" t="str">
            <v>X</v>
          </cell>
          <cell r="H175" t="str">
            <v>Kätlin LATT</v>
          </cell>
          <cell r="I175" t="str">
            <v>6.11</v>
          </cell>
          <cell r="J175" t="str">
            <v>11.13</v>
          </cell>
          <cell r="K175" t="str">
            <v>11.7</v>
          </cell>
          <cell r="L175" t="str">
            <v>12.10</v>
          </cell>
          <cell r="M175" t="str">
            <v>11.4</v>
          </cell>
          <cell r="N175">
            <v>6</v>
          </cell>
          <cell r="O175">
            <v>11</v>
          </cell>
          <cell r="P175">
            <v>11</v>
          </cell>
          <cell r="Q175">
            <v>13</v>
          </cell>
          <cell r="R175">
            <v>11</v>
          </cell>
          <cell r="S175">
            <v>7</v>
          </cell>
          <cell r="T175">
            <v>12</v>
          </cell>
          <cell r="U175">
            <v>10</v>
          </cell>
          <cell r="V175">
            <v>11</v>
          </cell>
          <cell r="W175">
            <v>4</v>
          </cell>
          <cell r="X175">
            <v>0</v>
          </cell>
          <cell r="Y175">
            <v>0</v>
          </cell>
          <cell r="Z175">
            <v>1</v>
          </cell>
          <cell r="AA175">
            <v>1</v>
          </cell>
          <cell r="AB175">
            <v>1</v>
          </cell>
          <cell r="AC175">
            <v>1</v>
          </cell>
          <cell r="AD175">
            <v>1</v>
          </cell>
          <cell r="AE175">
            <v>0</v>
          </cell>
          <cell r="AF175">
            <v>0</v>
          </cell>
          <cell r="AG175">
            <v>0</v>
          </cell>
          <cell r="AH175">
            <v>3</v>
          </cell>
          <cell r="AI175" t="str">
            <v xml:space="preserve"> -</v>
          </cell>
          <cell r="AJ175">
            <v>2</v>
          </cell>
          <cell r="AK175">
            <v>1</v>
          </cell>
          <cell r="AL175">
            <v>0</v>
          </cell>
        </row>
        <row r="176">
          <cell r="B176">
            <v>174</v>
          </cell>
          <cell r="C176">
            <v>6</v>
          </cell>
          <cell r="D176" t="str">
            <v>C</v>
          </cell>
          <cell r="E176" t="str">
            <v>Reelica HANSON</v>
          </cell>
          <cell r="F176">
            <v>12</v>
          </cell>
          <cell r="G176" t="str">
            <v>Z</v>
          </cell>
          <cell r="H176" t="str">
            <v>Kai THORNBECH</v>
          </cell>
          <cell r="I176" t="str">
            <v>11.3</v>
          </cell>
          <cell r="J176" t="str">
            <v>11.3</v>
          </cell>
          <cell r="K176" t="str">
            <v>11.5</v>
          </cell>
          <cell r="L176" t="str">
            <v>0.0</v>
          </cell>
          <cell r="M176" t="str">
            <v>0.0</v>
          </cell>
          <cell r="N176">
            <v>11</v>
          </cell>
          <cell r="O176">
            <v>3</v>
          </cell>
          <cell r="P176">
            <v>11</v>
          </cell>
          <cell r="Q176">
            <v>3</v>
          </cell>
          <cell r="R176">
            <v>11</v>
          </cell>
          <cell r="S176">
            <v>5</v>
          </cell>
          <cell r="T176">
            <v>0</v>
          </cell>
          <cell r="U176">
            <v>0</v>
          </cell>
          <cell r="V176">
            <v>0</v>
          </cell>
          <cell r="W176">
            <v>0</v>
          </cell>
          <cell r="X176">
            <v>1</v>
          </cell>
          <cell r="Y176">
            <v>1</v>
          </cell>
          <cell r="Z176">
            <v>1</v>
          </cell>
          <cell r="AA176">
            <v>0</v>
          </cell>
          <cell r="AB176">
            <v>0</v>
          </cell>
          <cell r="AC176">
            <v>0</v>
          </cell>
          <cell r="AD176">
            <v>0</v>
          </cell>
          <cell r="AE176">
            <v>0</v>
          </cell>
          <cell r="AF176">
            <v>0</v>
          </cell>
          <cell r="AG176">
            <v>0</v>
          </cell>
          <cell r="AH176">
            <v>3</v>
          </cell>
          <cell r="AI176" t="str">
            <v xml:space="preserve"> -</v>
          </cell>
          <cell r="AJ176">
            <v>0</v>
          </cell>
          <cell r="AK176">
            <v>1</v>
          </cell>
          <cell r="AL176">
            <v>0</v>
          </cell>
        </row>
        <row r="177">
          <cell r="B177">
            <v>175</v>
          </cell>
          <cell r="C177">
            <v>4</v>
          </cell>
          <cell r="E177" t="str">
            <v>Daria SEMENOVA (välis)</v>
          </cell>
          <cell r="F177">
            <v>10</v>
          </cell>
          <cell r="H177" t="str">
            <v>Kätlin LATT</v>
          </cell>
          <cell r="I177" t="str">
            <v>11.8</v>
          </cell>
          <cell r="J177" t="str">
            <v>11.7</v>
          </cell>
          <cell r="K177" t="str">
            <v>6.11</v>
          </cell>
          <cell r="L177" t="str">
            <v>12.10</v>
          </cell>
          <cell r="M177" t="str">
            <v>0.0</v>
          </cell>
          <cell r="N177">
            <v>11</v>
          </cell>
          <cell r="O177">
            <v>8</v>
          </cell>
          <cell r="P177">
            <v>11</v>
          </cell>
          <cell r="Q177">
            <v>7</v>
          </cell>
          <cell r="R177">
            <v>6</v>
          </cell>
          <cell r="S177">
            <v>11</v>
          </cell>
          <cell r="T177">
            <v>12</v>
          </cell>
          <cell r="U177">
            <v>10</v>
          </cell>
          <cell r="V177">
            <v>0</v>
          </cell>
          <cell r="W177">
            <v>0</v>
          </cell>
          <cell r="X177">
            <v>1</v>
          </cell>
          <cell r="Y177">
            <v>1</v>
          </cell>
          <cell r="Z177">
            <v>0</v>
          </cell>
          <cell r="AA177">
            <v>1</v>
          </cell>
          <cell r="AB177">
            <v>0</v>
          </cell>
          <cell r="AC177">
            <v>0</v>
          </cell>
          <cell r="AD177">
            <v>0</v>
          </cell>
          <cell r="AE177">
            <v>1</v>
          </cell>
          <cell r="AF177">
            <v>0</v>
          </cell>
          <cell r="AG177">
            <v>0</v>
          </cell>
          <cell r="AH177">
            <v>3</v>
          </cell>
          <cell r="AI177" t="str">
            <v xml:space="preserve"> -</v>
          </cell>
          <cell r="AJ177">
            <v>1</v>
          </cell>
          <cell r="AK177">
            <v>1</v>
          </cell>
          <cell r="AL177">
            <v>0</v>
          </cell>
        </row>
        <row r="178">
          <cell r="B178">
            <v>176</v>
          </cell>
          <cell r="C178">
            <v>6</v>
          </cell>
          <cell r="E178" t="str">
            <v>Reelica HANSON</v>
          </cell>
          <cell r="F178">
            <v>12</v>
          </cell>
          <cell r="H178" t="str">
            <v>Kai THORNBECH</v>
          </cell>
        </row>
        <row r="179">
          <cell r="B179">
            <v>177</v>
          </cell>
          <cell r="C179">
            <v>4</v>
          </cell>
          <cell r="D179" t="str">
            <v>A</v>
          </cell>
          <cell r="E179" t="str">
            <v>Daria SEMENOVA (välis)</v>
          </cell>
          <cell r="F179">
            <v>10</v>
          </cell>
          <cell r="G179" t="str">
            <v>X</v>
          </cell>
          <cell r="H179" t="str">
            <v>Kätlin LATT</v>
          </cell>
          <cell r="I179" t="str">
            <v>0.0</v>
          </cell>
          <cell r="J179" t="str">
            <v>0.0</v>
          </cell>
          <cell r="K179" t="str">
            <v>0.0</v>
          </cell>
          <cell r="L179" t="str">
            <v>0.0</v>
          </cell>
          <cell r="M179" t="str">
            <v>0.0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t="str">
            <v xml:space="preserve"> -</v>
          </cell>
          <cell r="AJ179">
            <v>0</v>
          </cell>
          <cell r="AK179">
            <v>0</v>
          </cell>
          <cell r="AL179">
            <v>0</v>
          </cell>
        </row>
        <row r="180">
          <cell r="B180">
            <v>178</v>
          </cell>
          <cell r="C180">
            <v>6</v>
          </cell>
          <cell r="D180" t="str">
            <v>C</v>
          </cell>
          <cell r="E180" t="str">
            <v>Reelica HANSON</v>
          </cell>
          <cell r="F180">
            <v>11</v>
          </cell>
          <cell r="G180" t="str">
            <v>Y</v>
          </cell>
          <cell r="H180" t="str">
            <v>Merje AAS</v>
          </cell>
          <cell r="I180" t="str">
            <v>0.0</v>
          </cell>
          <cell r="J180" t="str">
            <v>0.0</v>
          </cell>
          <cell r="K180" t="str">
            <v>0.0</v>
          </cell>
          <cell r="L180" t="str">
            <v>0.0</v>
          </cell>
          <cell r="M180" t="str">
            <v>0.0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t="str">
            <v xml:space="preserve"> -</v>
          </cell>
          <cell r="AJ180">
            <v>0</v>
          </cell>
          <cell r="AK180">
            <v>0</v>
          </cell>
          <cell r="AL180">
            <v>0</v>
          </cell>
        </row>
        <row r="181">
          <cell r="B181">
            <v>179</v>
          </cell>
          <cell r="C181">
            <v>5</v>
          </cell>
          <cell r="D181" t="str">
            <v>B</v>
          </cell>
          <cell r="E181" t="str">
            <v>Tatjana TŠISTJAKOVA</v>
          </cell>
          <cell r="F181">
            <v>12</v>
          </cell>
          <cell r="G181" t="str">
            <v>Z</v>
          </cell>
          <cell r="H181" t="str">
            <v>Kai THORNBECH</v>
          </cell>
          <cell r="I181" t="str">
            <v>0.0</v>
          </cell>
          <cell r="J181" t="str">
            <v>0.0</v>
          </cell>
          <cell r="K181" t="str">
            <v>0.0</v>
          </cell>
          <cell r="L181" t="str">
            <v>0.0</v>
          </cell>
          <cell r="M181" t="str">
            <v>0.0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t="str">
            <v xml:space="preserve"> -</v>
          </cell>
          <cell r="AJ181">
            <v>0</v>
          </cell>
          <cell r="AK181">
            <v>0</v>
          </cell>
          <cell r="AL181">
            <v>0</v>
          </cell>
          <cell r="AM181">
            <v>1</v>
          </cell>
          <cell r="AN181">
            <v>1</v>
          </cell>
        </row>
        <row r="182">
          <cell r="B182">
            <v>180</v>
          </cell>
          <cell r="AK182">
            <v>4</v>
          </cell>
          <cell r="AL182">
            <v>0</v>
          </cell>
          <cell r="AM182" t="str">
            <v>4 - 0</v>
          </cell>
          <cell r="AN182">
            <v>2</v>
          </cell>
        </row>
        <row r="183">
          <cell r="B183">
            <v>181</v>
          </cell>
          <cell r="C183">
            <v>3</v>
          </cell>
          <cell r="D183">
            <v>7</v>
          </cell>
          <cell r="E183" t="str">
            <v>TalTech SK / Rakvere SK</v>
          </cell>
          <cell r="F183">
            <v>9</v>
          </cell>
          <cell r="G183">
            <v>5</v>
          </cell>
          <cell r="H183" t="str">
            <v>Pärnu-Jaagupi LTK</v>
          </cell>
          <cell r="AO183" t="str">
            <v xml:space="preserve"> </v>
          </cell>
          <cell r="AP183" t="str">
            <v xml:space="preserve"> </v>
          </cell>
        </row>
        <row r="184">
          <cell r="B184">
            <v>182</v>
          </cell>
          <cell r="C184">
            <v>4</v>
          </cell>
          <cell r="D184" t="str">
            <v>A</v>
          </cell>
          <cell r="E184" t="str">
            <v>Sabina MUSAJEVA (välis)</v>
          </cell>
          <cell r="F184">
            <v>11</v>
          </cell>
          <cell r="G184" t="str">
            <v>Y</v>
          </cell>
          <cell r="H184" t="str">
            <v>Ketrin SALUMAA</v>
          </cell>
          <cell r="I184" t="str">
            <v>10.12</v>
          </cell>
          <cell r="J184" t="str">
            <v>9.11</v>
          </cell>
          <cell r="K184" t="str">
            <v>11.5</v>
          </cell>
          <cell r="L184" t="str">
            <v>11.3</v>
          </cell>
          <cell r="M184" t="str">
            <v>11.5</v>
          </cell>
          <cell r="N184">
            <v>10</v>
          </cell>
          <cell r="O184">
            <v>12</v>
          </cell>
          <cell r="P184">
            <v>9</v>
          </cell>
          <cell r="Q184">
            <v>11</v>
          </cell>
          <cell r="R184">
            <v>11</v>
          </cell>
          <cell r="S184">
            <v>5</v>
          </cell>
          <cell r="T184">
            <v>11</v>
          </cell>
          <cell r="U184">
            <v>3</v>
          </cell>
          <cell r="V184">
            <v>11</v>
          </cell>
          <cell r="W184">
            <v>5</v>
          </cell>
          <cell r="X184">
            <v>0</v>
          </cell>
          <cell r="Y184">
            <v>0</v>
          </cell>
          <cell r="Z184">
            <v>1</v>
          </cell>
          <cell r="AA184">
            <v>1</v>
          </cell>
          <cell r="AB184">
            <v>1</v>
          </cell>
          <cell r="AC184">
            <v>1</v>
          </cell>
          <cell r="AD184">
            <v>1</v>
          </cell>
          <cell r="AE184">
            <v>0</v>
          </cell>
          <cell r="AF184">
            <v>0</v>
          </cell>
          <cell r="AG184">
            <v>0</v>
          </cell>
          <cell r="AH184">
            <v>3</v>
          </cell>
          <cell r="AI184" t="str">
            <v xml:space="preserve"> -</v>
          </cell>
          <cell r="AJ184">
            <v>2</v>
          </cell>
          <cell r="AK184">
            <v>1</v>
          </cell>
          <cell r="AL184">
            <v>0</v>
          </cell>
        </row>
        <row r="185">
          <cell r="B185">
            <v>183</v>
          </cell>
          <cell r="C185">
            <v>5</v>
          </cell>
          <cell r="D185" t="str">
            <v>B</v>
          </cell>
          <cell r="E185" t="str">
            <v>Raili NURGA (laen)</v>
          </cell>
          <cell r="F185">
            <v>10</v>
          </cell>
          <cell r="G185" t="str">
            <v>X</v>
          </cell>
          <cell r="H185" t="str">
            <v>Sofia Viktoria GEROISKAJA (laen)</v>
          </cell>
          <cell r="I185" t="str">
            <v>11.5</v>
          </cell>
          <cell r="J185" t="str">
            <v>7.11</v>
          </cell>
          <cell r="K185" t="str">
            <v>14.16</v>
          </cell>
          <cell r="L185" t="str">
            <v>3.11</v>
          </cell>
          <cell r="M185" t="str">
            <v>0.0</v>
          </cell>
          <cell r="N185">
            <v>11</v>
          </cell>
          <cell r="O185">
            <v>5</v>
          </cell>
          <cell r="P185">
            <v>7</v>
          </cell>
          <cell r="Q185">
            <v>11</v>
          </cell>
          <cell r="R185">
            <v>14</v>
          </cell>
          <cell r="S185">
            <v>16</v>
          </cell>
          <cell r="T185">
            <v>3</v>
          </cell>
          <cell r="U185">
            <v>11</v>
          </cell>
          <cell r="V185">
            <v>0</v>
          </cell>
          <cell r="W185">
            <v>0</v>
          </cell>
          <cell r="X185">
            <v>1</v>
          </cell>
          <cell r="Y185">
            <v>0</v>
          </cell>
          <cell r="Z185">
            <v>0</v>
          </cell>
          <cell r="AA185">
            <v>0</v>
          </cell>
          <cell r="AB185">
            <v>0</v>
          </cell>
          <cell r="AC185">
            <v>0</v>
          </cell>
          <cell r="AD185">
            <v>1</v>
          </cell>
          <cell r="AE185">
            <v>1</v>
          </cell>
          <cell r="AF185">
            <v>1</v>
          </cell>
          <cell r="AG185">
            <v>0</v>
          </cell>
          <cell r="AH185">
            <v>1</v>
          </cell>
          <cell r="AI185" t="str">
            <v xml:space="preserve"> -</v>
          </cell>
          <cell r="AJ185">
            <v>3</v>
          </cell>
          <cell r="AK185">
            <v>0</v>
          </cell>
          <cell r="AL185">
            <v>1</v>
          </cell>
        </row>
        <row r="186">
          <cell r="B186">
            <v>184</v>
          </cell>
          <cell r="C186">
            <v>6</v>
          </cell>
          <cell r="D186" t="str">
            <v>C</v>
          </cell>
          <cell r="E186" t="str">
            <v>Sirli JAANIMÄGI</v>
          </cell>
          <cell r="F186">
            <v>12</v>
          </cell>
          <cell r="G186" t="str">
            <v>Z</v>
          </cell>
          <cell r="H186" t="str">
            <v>Karolin FIGOL</v>
          </cell>
          <cell r="I186" t="str">
            <v>9.11</v>
          </cell>
          <cell r="J186" t="str">
            <v>11.5</v>
          </cell>
          <cell r="K186" t="str">
            <v>11.5</v>
          </cell>
          <cell r="L186" t="str">
            <v>6.11</v>
          </cell>
          <cell r="M186" t="str">
            <v>11.6</v>
          </cell>
          <cell r="N186">
            <v>9</v>
          </cell>
          <cell r="O186">
            <v>11</v>
          </cell>
          <cell r="P186">
            <v>11</v>
          </cell>
          <cell r="Q186">
            <v>5</v>
          </cell>
          <cell r="R186">
            <v>11</v>
          </cell>
          <cell r="S186">
            <v>5</v>
          </cell>
          <cell r="T186">
            <v>6</v>
          </cell>
          <cell r="U186">
            <v>11</v>
          </cell>
          <cell r="V186">
            <v>11</v>
          </cell>
          <cell r="W186">
            <v>6</v>
          </cell>
          <cell r="X186">
            <v>0</v>
          </cell>
          <cell r="Y186">
            <v>1</v>
          </cell>
          <cell r="Z186">
            <v>1</v>
          </cell>
          <cell r="AA186">
            <v>0</v>
          </cell>
          <cell r="AB186">
            <v>1</v>
          </cell>
          <cell r="AC186">
            <v>1</v>
          </cell>
          <cell r="AD186">
            <v>0</v>
          </cell>
          <cell r="AE186">
            <v>0</v>
          </cell>
          <cell r="AF186">
            <v>1</v>
          </cell>
          <cell r="AG186">
            <v>0</v>
          </cell>
          <cell r="AH186">
            <v>3</v>
          </cell>
          <cell r="AI186" t="str">
            <v xml:space="preserve"> -</v>
          </cell>
          <cell r="AJ186">
            <v>2</v>
          </cell>
          <cell r="AK186">
            <v>1</v>
          </cell>
          <cell r="AL186">
            <v>0</v>
          </cell>
        </row>
        <row r="187">
          <cell r="B187">
            <v>185</v>
          </cell>
          <cell r="C187">
            <v>4</v>
          </cell>
          <cell r="E187" t="str">
            <v>Sabina MUSAJEVA (välis)</v>
          </cell>
          <cell r="F187">
            <v>10</v>
          </cell>
          <cell r="H187" t="str">
            <v>Sofia Viktoria GEROISKAJA (laen)</v>
          </cell>
          <cell r="I187" t="str">
            <v>11.8</v>
          </cell>
          <cell r="J187" t="str">
            <v>11.7</v>
          </cell>
          <cell r="K187" t="str">
            <v>11.6</v>
          </cell>
          <cell r="L187" t="str">
            <v>0.0</v>
          </cell>
          <cell r="M187" t="str">
            <v>0.0</v>
          </cell>
          <cell r="N187">
            <v>11</v>
          </cell>
          <cell r="O187">
            <v>8</v>
          </cell>
          <cell r="P187">
            <v>11</v>
          </cell>
          <cell r="Q187">
            <v>7</v>
          </cell>
          <cell r="R187">
            <v>11</v>
          </cell>
          <cell r="S187">
            <v>6</v>
          </cell>
          <cell r="T187">
            <v>0</v>
          </cell>
          <cell r="U187">
            <v>0</v>
          </cell>
          <cell r="V187">
            <v>0</v>
          </cell>
          <cell r="W187">
            <v>0</v>
          </cell>
          <cell r="X187">
            <v>1</v>
          </cell>
          <cell r="Y187">
            <v>1</v>
          </cell>
          <cell r="Z187">
            <v>1</v>
          </cell>
          <cell r="AA187">
            <v>0</v>
          </cell>
          <cell r="AB187">
            <v>0</v>
          </cell>
          <cell r="AC187">
            <v>0</v>
          </cell>
          <cell r="AD187">
            <v>0</v>
          </cell>
          <cell r="AE187">
            <v>0</v>
          </cell>
          <cell r="AF187">
            <v>0</v>
          </cell>
          <cell r="AG187">
            <v>0</v>
          </cell>
          <cell r="AH187">
            <v>3</v>
          </cell>
          <cell r="AI187" t="str">
            <v xml:space="preserve"> -</v>
          </cell>
          <cell r="AJ187">
            <v>0</v>
          </cell>
          <cell r="AK187">
            <v>1</v>
          </cell>
          <cell r="AL187">
            <v>0</v>
          </cell>
        </row>
        <row r="188">
          <cell r="B188">
            <v>186</v>
          </cell>
          <cell r="C188">
            <v>5</v>
          </cell>
          <cell r="E188" t="str">
            <v>Raili NURGA (laen)</v>
          </cell>
          <cell r="F188">
            <v>11</v>
          </cell>
          <cell r="H188" t="str">
            <v>Ketrin SALUMAA</v>
          </cell>
        </row>
        <row r="189">
          <cell r="B189">
            <v>187</v>
          </cell>
          <cell r="C189">
            <v>4</v>
          </cell>
          <cell r="D189" t="str">
            <v>A</v>
          </cell>
          <cell r="E189" t="str">
            <v>Sabina MUSAJEVA (välis)</v>
          </cell>
          <cell r="F189">
            <v>10</v>
          </cell>
          <cell r="G189" t="str">
            <v>X</v>
          </cell>
          <cell r="H189" t="str">
            <v>Sofia Viktoria GEROISKAJA (laen)</v>
          </cell>
          <cell r="I189" t="str">
            <v>8.11</v>
          </cell>
          <cell r="J189" t="str">
            <v>9.11</v>
          </cell>
          <cell r="K189" t="str">
            <v>7.11</v>
          </cell>
          <cell r="L189" t="str">
            <v>0.0</v>
          </cell>
          <cell r="M189" t="str">
            <v>0.0</v>
          </cell>
          <cell r="N189">
            <v>8</v>
          </cell>
          <cell r="O189">
            <v>11</v>
          </cell>
          <cell r="P189">
            <v>9</v>
          </cell>
          <cell r="Q189">
            <v>11</v>
          </cell>
          <cell r="R189">
            <v>7</v>
          </cell>
          <cell r="S189">
            <v>11</v>
          </cell>
          <cell r="T189">
            <v>0</v>
          </cell>
          <cell r="U189">
            <v>0</v>
          </cell>
          <cell r="V189">
            <v>0</v>
          </cell>
          <cell r="W189">
            <v>0</v>
          </cell>
          <cell r="X189">
            <v>0</v>
          </cell>
          <cell r="Y189">
            <v>0</v>
          </cell>
          <cell r="Z189">
            <v>0</v>
          </cell>
          <cell r="AA189">
            <v>0</v>
          </cell>
          <cell r="AB189">
            <v>0</v>
          </cell>
          <cell r="AC189">
            <v>1</v>
          </cell>
          <cell r="AD189">
            <v>1</v>
          </cell>
          <cell r="AE189">
            <v>1</v>
          </cell>
          <cell r="AF189">
            <v>0</v>
          </cell>
          <cell r="AG189">
            <v>0</v>
          </cell>
          <cell r="AH189">
            <v>0</v>
          </cell>
          <cell r="AI189" t="str">
            <v xml:space="preserve"> -</v>
          </cell>
          <cell r="AJ189">
            <v>3</v>
          </cell>
          <cell r="AK189">
            <v>0</v>
          </cell>
          <cell r="AL189">
            <v>1</v>
          </cell>
        </row>
        <row r="190">
          <cell r="B190">
            <v>188</v>
          </cell>
          <cell r="C190">
            <v>6</v>
          </cell>
          <cell r="D190" t="str">
            <v>C</v>
          </cell>
          <cell r="E190" t="str">
            <v>Sirli JAANIMÄGI</v>
          </cell>
          <cell r="F190">
            <v>11</v>
          </cell>
          <cell r="G190" t="str">
            <v>Y</v>
          </cell>
          <cell r="H190" t="str">
            <v>Ketrin SALUMAA</v>
          </cell>
          <cell r="I190" t="str">
            <v>5.11</v>
          </cell>
          <cell r="J190" t="str">
            <v>10.12</v>
          </cell>
          <cell r="K190" t="str">
            <v>11.5</v>
          </cell>
          <cell r="L190" t="str">
            <v>11.8</v>
          </cell>
          <cell r="M190" t="str">
            <v>11.7</v>
          </cell>
          <cell r="N190">
            <v>5</v>
          </cell>
          <cell r="O190">
            <v>11</v>
          </cell>
          <cell r="P190">
            <v>10</v>
          </cell>
          <cell r="Q190">
            <v>12</v>
          </cell>
          <cell r="R190">
            <v>11</v>
          </cell>
          <cell r="S190">
            <v>5</v>
          </cell>
          <cell r="T190">
            <v>11</v>
          </cell>
          <cell r="U190">
            <v>8</v>
          </cell>
          <cell r="V190">
            <v>11</v>
          </cell>
          <cell r="W190">
            <v>7</v>
          </cell>
          <cell r="X190">
            <v>0</v>
          </cell>
          <cell r="Y190">
            <v>0</v>
          </cell>
          <cell r="Z190">
            <v>1</v>
          </cell>
          <cell r="AA190">
            <v>1</v>
          </cell>
          <cell r="AB190">
            <v>1</v>
          </cell>
          <cell r="AC190">
            <v>1</v>
          </cell>
          <cell r="AD190">
            <v>1</v>
          </cell>
          <cell r="AE190">
            <v>0</v>
          </cell>
          <cell r="AF190">
            <v>0</v>
          </cell>
          <cell r="AG190">
            <v>0</v>
          </cell>
          <cell r="AH190">
            <v>3</v>
          </cell>
          <cell r="AI190" t="str">
            <v xml:space="preserve"> -</v>
          </cell>
          <cell r="AJ190">
            <v>2</v>
          </cell>
          <cell r="AK190">
            <v>1</v>
          </cell>
          <cell r="AL190">
            <v>0</v>
          </cell>
        </row>
        <row r="191">
          <cell r="B191">
            <v>189</v>
          </cell>
          <cell r="C191">
            <v>5</v>
          </cell>
          <cell r="D191" t="str">
            <v>B</v>
          </cell>
          <cell r="E191" t="str">
            <v>Raili NURGA (laen)</v>
          </cell>
          <cell r="F191">
            <v>12</v>
          </cell>
          <cell r="G191" t="str">
            <v>Z</v>
          </cell>
          <cell r="H191" t="str">
            <v>Karolin FIGOL</v>
          </cell>
          <cell r="I191" t="str">
            <v>0.0</v>
          </cell>
          <cell r="J191" t="str">
            <v>0.0</v>
          </cell>
          <cell r="K191" t="str">
            <v>0.0</v>
          </cell>
          <cell r="L191" t="str">
            <v>0.0</v>
          </cell>
          <cell r="M191" t="str">
            <v>0.0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t="str">
            <v xml:space="preserve"> -</v>
          </cell>
          <cell r="AJ191">
            <v>0</v>
          </cell>
          <cell r="AK191">
            <v>0</v>
          </cell>
          <cell r="AL191">
            <v>0</v>
          </cell>
          <cell r="AM191">
            <v>1</v>
          </cell>
          <cell r="AN191">
            <v>1</v>
          </cell>
        </row>
        <row r="192">
          <cell r="B192">
            <v>190</v>
          </cell>
          <cell r="AK192">
            <v>4</v>
          </cell>
          <cell r="AL192">
            <v>2</v>
          </cell>
          <cell r="AM192" t="str">
            <v>2 - 4</v>
          </cell>
          <cell r="AN192">
            <v>1</v>
          </cell>
        </row>
        <row r="193">
          <cell r="B193">
            <v>191</v>
          </cell>
          <cell r="C193">
            <v>3</v>
          </cell>
          <cell r="D193">
            <v>8</v>
          </cell>
          <cell r="E193" t="str">
            <v>-</v>
          </cell>
          <cell r="F193">
            <v>9</v>
          </cell>
          <cell r="G193">
            <v>6</v>
          </cell>
          <cell r="H193" t="str">
            <v>Lauatennisekeskus</v>
          </cell>
          <cell r="AO193" t="str">
            <v xml:space="preserve"> </v>
          </cell>
          <cell r="AP193" t="str">
            <v xml:space="preserve"> </v>
          </cell>
        </row>
        <row r="194">
          <cell r="B194">
            <v>192</v>
          </cell>
          <cell r="C194">
            <v>4</v>
          </cell>
          <cell r="D194" t="str">
            <v>A</v>
          </cell>
          <cell r="E194" t="e">
            <v>#N/A</v>
          </cell>
          <cell r="F194">
            <v>11</v>
          </cell>
          <cell r="G194" t="str">
            <v>Y</v>
          </cell>
          <cell r="H194" t="e">
            <v>#N/A</v>
          </cell>
          <cell r="I194" t="str">
            <v>0.0</v>
          </cell>
          <cell r="J194" t="str">
            <v>0.0</v>
          </cell>
          <cell r="K194" t="str">
            <v>0.0</v>
          </cell>
          <cell r="L194" t="str">
            <v>0.0</v>
          </cell>
          <cell r="M194" t="str">
            <v>0.0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t="str">
            <v xml:space="preserve"> -</v>
          </cell>
          <cell r="AJ194">
            <v>0</v>
          </cell>
          <cell r="AK194">
            <v>0</v>
          </cell>
          <cell r="AL194">
            <v>0</v>
          </cell>
        </row>
        <row r="195">
          <cell r="B195">
            <v>193</v>
          </cell>
          <cell r="C195">
            <v>5</v>
          </cell>
          <cell r="D195" t="str">
            <v>B</v>
          </cell>
          <cell r="E195" t="e">
            <v>#N/A</v>
          </cell>
          <cell r="F195">
            <v>10</v>
          </cell>
          <cell r="G195" t="str">
            <v>X</v>
          </cell>
          <cell r="H195" t="e">
            <v>#N/A</v>
          </cell>
          <cell r="I195" t="str">
            <v>0.0</v>
          </cell>
          <cell r="J195" t="str">
            <v>0.0</v>
          </cell>
          <cell r="K195" t="str">
            <v>0.0</v>
          </cell>
          <cell r="L195" t="str">
            <v>0.0</v>
          </cell>
          <cell r="M195" t="str">
            <v>0.0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t="str">
            <v xml:space="preserve"> -</v>
          </cell>
          <cell r="AJ195">
            <v>0</v>
          </cell>
          <cell r="AK195">
            <v>0</v>
          </cell>
          <cell r="AL195">
            <v>0</v>
          </cell>
        </row>
        <row r="196">
          <cell r="B196">
            <v>194</v>
          </cell>
          <cell r="C196">
            <v>6</v>
          </cell>
          <cell r="D196" t="str">
            <v>C</v>
          </cell>
          <cell r="E196" t="e">
            <v>#N/A</v>
          </cell>
          <cell r="F196">
            <v>12</v>
          </cell>
          <cell r="G196" t="str">
            <v>Z</v>
          </cell>
          <cell r="H196" t="e">
            <v>#N/A</v>
          </cell>
          <cell r="I196" t="str">
            <v>0.0</v>
          </cell>
          <cell r="J196" t="str">
            <v>0.0</v>
          </cell>
          <cell r="K196" t="str">
            <v>0.0</v>
          </cell>
          <cell r="L196" t="str">
            <v>0.0</v>
          </cell>
          <cell r="M196" t="str">
            <v>0.0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t="str">
            <v xml:space="preserve"> -</v>
          </cell>
          <cell r="AJ196">
            <v>0</v>
          </cell>
          <cell r="AK196">
            <v>0</v>
          </cell>
          <cell r="AL196">
            <v>0</v>
          </cell>
        </row>
        <row r="197">
          <cell r="B197">
            <v>195</v>
          </cell>
          <cell r="C197">
            <v>7</v>
          </cell>
          <cell r="E197" t="e">
            <v>#N/A</v>
          </cell>
          <cell r="F197">
            <v>13</v>
          </cell>
          <cell r="H197" t="e">
            <v>#N/A</v>
          </cell>
          <cell r="I197" t="str">
            <v>0.0</v>
          </cell>
          <cell r="J197" t="str">
            <v>0.0</v>
          </cell>
          <cell r="K197" t="str">
            <v>0.0</v>
          </cell>
          <cell r="L197" t="str">
            <v>0.0</v>
          </cell>
          <cell r="M197" t="str">
            <v>0.0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t="str">
            <v xml:space="preserve"> -</v>
          </cell>
          <cell r="AJ197">
            <v>0</v>
          </cell>
          <cell r="AK197">
            <v>0</v>
          </cell>
          <cell r="AL197">
            <v>0</v>
          </cell>
        </row>
        <row r="198">
          <cell r="B198">
            <v>196</v>
          </cell>
          <cell r="C198">
            <v>8</v>
          </cell>
          <cell r="E198" t="e">
            <v>#N/A</v>
          </cell>
          <cell r="F198">
            <v>14</v>
          </cell>
          <cell r="H198" t="e">
            <v>#N/A</v>
          </cell>
        </row>
        <row r="199">
          <cell r="B199">
            <v>197</v>
          </cell>
          <cell r="C199">
            <v>4</v>
          </cell>
          <cell r="D199" t="str">
            <v>A</v>
          </cell>
          <cell r="E199" t="e">
            <v>#N/A</v>
          </cell>
          <cell r="F199">
            <v>10</v>
          </cell>
          <cell r="G199" t="str">
            <v>X</v>
          </cell>
          <cell r="H199" t="e">
            <v>#N/A</v>
          </cell>
          <cell r="I199" t="str">
            <v>0.0</v>
          </cell>
          <cell r="J199" t="str">
            <v>0.0</v>
          </cell>
          <cell r="K199" t="str">
            <v>0.0</v>
          </cell>
          <cell r="L199" t="str">
            <v>0.0</v>
          </cell>
          <cell r="M199" t="str">
            <v>0.0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t="str">
            <v xml:space="preserve"> -</v>
          </cell>
          <cell r="AJ199">
            <v>0</v>
          </cell>
          <cell r="AK199">
            <v>0</v>
          </cell>
          <cell r="AL199">
            <v>0</v>
          </cell>
        </row>
        <row r="200">
          <cell r="B200">
            <v>198</v>
          </cell>
          <cell r="C200">
            <v>6</v>
          </cell>
          <cell r="D200" t="str">
            <v>C</v>
          </cell>
          <cell r="E200" t="e">
            <v>#N/A</v>
          </cell>
          <cell r="F200">
            <v>11</v>
          </cell>
          <cell r="G200" t="str">
            <v>Y</v>
          </cell>
          <cell r="H200" t="e">
            <v>#N/A</v>
          </cell>
          <cell r="I200" t="str">
            <v>0.0</v>
          </cell>
          <cell r="J200" t="str">
            <v>0.0</v>
          </cell>
          <cell r="K200" t="str">
            <v>0.0</v>
          </cell>
          <cell r="L200" t="str">
            <v>0.0</v>
          </cell>
          <cell r="M200" t="str">
            <v>0.0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t="str">
            <v xml:space="preserve"> -</v>
          </cell>
          <cell r="AJ200">
            <v>0</v>
          </cell>
          <cell r="AK200">
            <v>0</v>
          </cell>
          <cell r="AL200">
            <v>0</v>
          </cell>
        </row>
        <row r="201">
          <cell r="B201">
            <v>199</v>
          </cell>
          <cell r="C201">
            <v>5</v>
          </cell>
          <cell r="D201" t="str">
            <v>B</v>
          </cell>
          <cell r="E201" t="e">
            <v>#N/A</v>
          </cell>
          <cell r="F201">
            <v>12</v>
          </cell>
          <cell r="G201" t="str">
            <v>Z</v>
          </cell>
          <cell r="H201" t="e">
            <v>#N/A</v>
          </cell>
          <cell r="I201" t="str">
            <v>0.0</v>
          </cell>
          <cell r="J201" t="str">
            <v>0.0</v>
          </cell>
          <cell r="K201" t="str">
            <v>0.0</v>
          </cell>
          <cell r="L201" t="str">
            <v>0.0</v>
          </cell>
          <cell r="M201" t="str">
            <v>0.0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t="str">
            <v xml:space="preserve"> -</v>
          </cell>
          <cell r="AJ201">
            <v>0</v>
          </cell>
          <cell r="AK201">
            <v>0</v>
          </cell>
          <cell r="AL201">
            <v>0</v>
          </cell>
          <cell r="AM201">
            <v>1</v>
          </cell>
          <cell r="AN201">
            <v>1</v>
          </cell>
        </row>
        <row r="202">
          <cell r="B202">
            <v>200</v>
          </cell>
          <cell r="AK202">
            <v>0</v>
          </cell>
          <cell r="AL202">
            <v>0</v>
          </cell>
          <cell r="AM202" t="str">
            <v/>
          </cell>
          <cell r="AN202" t="str">
            <v/>
          </cell>
        </row>
        <row r="203">
          <cell r="B203">
            <v>201</v>
          </cell>
          <cell r="C203">
            <v>3</v>
          </cell>
          <cell r="D203">
            <v>4</v>
          </cell>
          <cell r="E203" t="str">
            <v>LTK Kalev</v>
          </cell>
          <cell r="F203">
            <v>9</v>
          </cell>
          <cell r="G203">
            <v>1</v>
          </cell>
          <cell r="H203" t="str">
            <v>Maardu LTK</v>
          </cell>
          <cell r="AO203" t="str">
            <v xml:space="preserve"> </v>
          </cell>
          <cell r="AP203" t="str">
            <v xml:space="preserve"> </v>
          </cell>
        </row>
        <row r="204">
          <cell r="B204">
            <v>202</v>
          </cell>
          <cell r="C204">
            <v>4</v>
          </cell>
          <cell r="D204" t="str">
            <v>A</v>
          </cell>
          <cell r="E204" t="str">
            <v>Kätlin LATT</v>
          </cell>
          <cell r="F204">
            <v>11</v>
          </cell>
          <cell r="G204" t="str">
            <v>Y</v>
          </cell>
          <cell r="H204" t="str">
            <v>Maria VINOGRADOVA (välis)</v>
          </cell>
          <cell r="I204" t="str">
            <v>5.11</v>
          </cell>
          <cell r="J204" t="str">
            <v>7.11</v>
          </cell>
          <cell r="K204" t="str">
            <v>5.11</v>
          </cell>
          <cell r="L204" t="str">
            <v>0.0</v>
          </cell>
          <cell r="M204" t="str">
            <v>0.0</v>
          </cell>
          <cell r="N204">
            <v>5</v>
          </cell>
          <cell r="O204">
            <v>11</v>
          </cell>
          <cell r="P204">
            <v>7</v>
          </cell>
          <cell r="Q204">
            <v>11</v>
          </cell>
          <cell r="R204">
            <v>5</v>
          </cell>
          <cell r="S204">
            <v>11</v>
          </cell>
          <cell r="T204">
            <v>0</v>
          </cell>
          <cell r="U204">
            <v>0</v>
          </cell>
          <cell r="V204">
            <v>0</v>
          </cell>
          <cell r="W204">
            <v>0</v>
          </cell>
          <cell r="X204">
            <v>0</v>
          </cell>
          <cell r="Y204">
            <v>0</v>
          </cell>
          <cell r="Z204">
            <v>0</v>
          </cell>
          <cell r="AA204">
            <v>0</v>
          </cell>
          <cell r="AB204">
            <v>0</v>
          </cell>
          <cell r="AC204">
            <v>1</v>
          </cell>
          <cell r="AD204">
            <v>1</v>
          </cell>
          <cell r="AE204">
            <v>1</v>
          </cell>
          <cell r="AF204">
            <v>0</v>
          </cell>
          <cell r="AG204">
            <v>0</v>
          </cell>
          <cell r="AH204">
            <v>0</v>
          </cell>
          <cell r="AI204" t="str">
            <v xml:space="preserve"> -</v>
          </cell>
          <cell r="AJ204">
            <v>3</v>
          </cell>
          <cell r="AK204">
            <v>0</v>
          </cell>
          <cell r="AL204">
            <v>1</v>
          </cell>
        </row>
        <row r="205">
          <cell r="B205">
            <v>203</v>
          </cell>
          <cell r="C205">
            <v>5</v>
          </cell>
          <cell r="D205" t="str">
            <v>B</v>
          </cell>
          <cell r="E205" t="str">
            <v>Pille VEESAAR</v>
          </cell>
          <cell r="F205">
            <v>10</v>
          </cell>
          <cell r="G205" t="str">
            <v>X</v>
          </cell>
          <cell r="H205" t="str">
            <v>Alina JAGNENKOVA</v>
          </cell>
          <cell r="I205" t="str">
            <v>15.13</v>
          </cell>
          <cell r="J205" t="str">
            <v>9.11</v>
          </cell>
          <cell r="K205" t="str">
            <v>11.13</v>
          </cell>
          <cell r="L205" t="str">
            <v>12.10</v>
          </cell>
          <cell r="M205" t="str">
            <v>12.14</v>
          </cell>
          <cell r="N205">
            <v>15</v>
          </cell>
          <cell r="O205">
            <v>13</v>
          </cell>
          <cell r="P205">
            <v>9</v>
          </cell>
          <cell r="Q205">
            <v>11</v>
          </cell>
          <cell r="R205">
            <v>11</v>
          </cell>
          <cell r="S205">
            <v>13</v>
          </cell>
          <cell r="T205">
            <v>12</v>
          </cell>
          <cell r="U205">
            <v>10</v>
          </cell>
          <cell r="V205">
            <v>12</v>
          </cell>
          <cell r="W205">
            <v>14</v>
          </cell>
          <cell r="X205">
            <v>1</v>
          </cell>
          <cell r="Y205">
            <v>0</v>
          </cell>
          <cell r="Z205">
            <v>0</v>
          </cell>
          <cell r="AA205">
            <v>1</v>
          </cell>
          <cell r="AB205">
            <v>0</v>
          </cell>
          <cell r="AC205">
            <v>0</v>
          </cell>
          <cell r="AD205">
            <v>1</v>
          </cell>
          <cell r="AE205">
            <v>1</v>
          </cell>
          <cell r="AF205">
            <v>0</v>
          </cell>
          <cell r="AG205">
            <v>1</v>
          </cell>
          <cell r="AH205">
            <v>2</v>
          </cell>
          <cell r="AI205" t="str">
            <v xml:space="preserve"> -</v>
          </cell>
          <cell r="AJ205">
            <v>3</v>
          </cell>
          <cell r="AK205">
            <v>0</v>
          </cell>
          <cell r="AL205">
            <v>1</v>
          </cell>
        </row>
        <row r="206">
          <cell r="B206">
            <v>204</v>
          </cell>
          <cell r="C206">
            <v>6</v>
          </cell>
          <cell r="D206" t="str">
            <v>C</v>
          </cell>
          <cell r="E206" t="str">
            <v>Kai THORNBECH</v>
          </cell>
          <cell r="F206">
            <v>12</v>
          </cell>
          <cell r="G206" t="str">
            <v>Z</v>
          </cell>
          <cell r="H206" t="str">
            <v>Karina GRIGORJAN</v>
          </cell>
          <cell r="I206" t="str">
            <v>12.10</v>
          </cell>
          <cell r="J206" t="str">
            <v>4.11</v>
          </cell>
          <cell r="K206" t="str">
            <v>4.11</v>
          </cell>
          <cell r="L206" t="str">
            <v>7.11</v>
          </cell>
          <cell r="M206" t="str">
            <v>0.0</v>
          </cell>
          <cell r="N206">
            <v>12</v>
          </cell>
          <cell r="O206">
            <v>10</v>
          </cell>
          <cell r="P206">
            <v>4</v>
          </cell>
          <cell r="Q206">
            <v>11</v>
          </cell>
          <cell r="R206">
            <v>4</v>
          </cell>
          <cell r="S206">
            <v>11</v>
          </cell>
          <cell r="T206">
            <v>7</v>
          </cell>
          <cell r="U206">
            <v>11</v>
          </cell>
          <cell r="V206">
            <v>0</v>
          </cell>
          <cell r="W206">
            <v>0</v>
          </cell>
          <cell r="X206">
            <v>1</v>
          </cell>
          <cell r="Y206">
            <v>0</v>
          </cell>
          <cell r="Z206">
            <v>0</v>
          </cell>
          <cell r="AA206">
            <v>0</v>
          </cell>
          <cell r="AB206">
            <v>0</v>
          </cell>
          <cell r="AC206">
            <v>0</v>
          </cell>
          <cell r="AD206">
            <v>1</v>
          </cell>
          <cell r="AE206">
            <v>1</v>
          </cell>
          <cell r="AF206">
            <v>1</v>
          </cell>
          <cell r="AG206">
            <v>0</v>
          </cell>
          <cell r="AH206">
            <v>1</v>
          </cell>
          <cell r="AI206" t="str">
            <v xml:space="preserve"> -</v>
          </cell>
          <cell r="AJ206">
            <v>3</v>
          </cell>
          <cell r="AK206">
            <v>0</v>
          </cell>
          <cell r="AL206">
            <v>1</v>
          </cell>
        </row>
        <row r="207">
          <cell r="B207">
            <v>205</v>
          </cell>
          <cell r="C207">
            <v>4</v>
          </cell>
          <cell r="E207" t="str">
            <v>Kätlin LATT</v>
          </cell>
          <cell r="F207">
            <v>11</v>
          </cell>
          <cell r="H207" t="str">
            <v>Maria VINOGRADOVA (välis)</v>
          </cell>
          <cell r="I207" t="str">
            <v>4.11</v>
          </cell>
          <cell r="J207" t="str">
            <v>6.11</v>
          </cell>
          <cell r="K207" t="str">
            <v>11.7</v>
          </cell>
          <cell r="L207" t="str">
            <v>3.11</v>
          </cell>
          <cell r="M207" t="str">
            <v>0.0</v>
          </cell>
          <cell r="N207">
            <v>4</v>
          </cell>
          <cell r="O207">
            <v>11</v>
          </cell>
          <cell r="P207">
            <v>6</v>
          </cell>
          <cell r="Q207">
            <v>11</v>
          </cell>
          <cell r="R207">
            <v>11</v>
          </cell>
          <cell r="S207">
            <v>7</v>
          </cell>
          <cell r="T207">
            <v>3</v>
          </cell>
          <cell r="U207">
            <v>11</v>
          </cell>
          <cell r="V207">
            <v>0</v>
          </cell>
          <cell r="W207">
            <v>0</v>
          </cell>
          <cell r="X207">
            <v>0</v>
          </cell>
          <cell r="Y207">
            <v>0</v>
          </cell>
          <cell r="Z207">
            <v>1</v>
          </cell>
          <cell r="AA207">
            <v>0</v>
          </cell>
          <cell r="AB207">
            <v>0</v>
          </cell>
          <cell r="AC207">
            <v>1</v>
          </cell>
          <cell r="AD207">
            <v>1</v>
          </cell>
          <cell r="AE207">
            <v>0</v>
          </cell>
          <cell r="AF207">
            <v>1</v>
          </cell>
          <cell r="AG207">
            <v>0</v>
          </cell>
          <cell r="AH207">
            <v>1</v>
          </cell>
          <cell r="AI207" t="str">
            <v xml:space="preserve"> -</v>
          </cell>
          <cell r="AJ207">
            <v>3</v>
          </cell>
          <cell r="AK207">
            <v>0</v>
          </cell>
          <cell r="AL207">
            <v>1</v>
          </cell>
        </row>
        <row r="208">
          <cell r="B208">
            <v>206</v>
          </cell>
          <cell r="C208">
            <v>6</v>
          </cell>
          <cell r="E208" t="str">
            <v>Kai THORNBECH</v>
          </cell>
          <cell r="F208">
            <v>12</v>
          </cell>
          <cell r="H208" t="str">
            <v>Karina GRIGORJAN</v>
          </cell>
        </row>
        <row r="209">
          <cell r="B209">
            <v>207</v>
          </cell>
          <cell r="C209">
            <v>4</v>
          </cell>
          <cell r="D209" t="str">
            <v>A</v>
          </cell>
          <cell r="E209" t="str">
            <v>Kätlin LATT</v>
          </cell>
          <cell r="F209">
            <v>10</v>
          </cell>
          <cell r="G209" t="str">
            <v>X</v>
          </cell>
          <cell r="H209" t="str">
            <v>Alina JAGNENKOVA</v>
          </cell>
          <cell r="I209" t="str">
            <v>0.0</v>
          </cell>
          <cell r="J209" t="str">
            <v>0.0</v>
          </cell>
          <cell r="K209" t="str">
            <v>0.0</v>
          </cell>
          <cell r="L209" t="str">
            <v>0.0</v>
          </cell>
          <cell r="M209" t="str">
            <v>0.0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t="str">
            <v xml:space="preserve"> -</v>
          </cell>
          <cell r="AJ209">
            <v>0</v>
          </cell>
          <cell r="AK209">
            <v>0</v>
          </cell>
          <cell r="AL209">
            <v>0</v>
          </cell>
        </row>
        <row r="210">
          <cell r="B210">
            <v>208</v>
          </cell>
          <cell r="C210">
            <v>6</v>
          </cell>
          <cell r="D210" t="str">
            <v>C</v>
          </cell>
          <cell r="E210" t="str">
            <v>Kai THORNBECH</v>
          </cell>
          <cell r="F210">
            <v>11</v>
          </cell>
          <cell r="G210" t="str">
            <v>Y</v>
          </cell>
          <cell r="H210" t="str">
            <v>Maria VINOGRADOVA (välis)</v>
          </cell>
          <cell r="I210" t="str">
            <v>0.0</v>
          </cell>
          <cell r="J210" t="str">
            <v>0.0</v>
          </cell>
          <cell r="K210" t="str">
            <v>0.0</v>
          </cell>
          <cell r="L210" t="str">
            <v>0.0</v>
          </cell>
          <cell r="M210" t="str">
            <v>0.0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t="str">
            <v xml:space="preserve"> -</v>
          </cell>
          <cell r="AJ210">
            <v>0</v>
          </cell>
          <cell r="AK210">
            <v>0</v>
          </cell>
          <cell r="AL210">
            <v>0</v>
          </cell>
        </row>
        <row r="211">
          <cell r="B211">
            <v>209</v>
          </cell>
          <cell r="C211">
            <v>5</v>
          </cell>
          <cell r="D211" t="str">
            <v>B</v>
          </cell>
          <cell r="E211" t="str">
            <v>Pille VEESAAR</v>
          </cell>
          <cell r="F211">
            <v>12</v>
          </cell>
          <cell r="G211" t="str">
            <v>Z</v>
          </cell>
          <cell r="H211" t="str">
            <v>Karina GRIGORJAN</v>
          </cell>
          <cell r="I211" t="str">
            <v>0.0</v>
          </cell>
          <cell r="J211" t="str">
            <v>0.0</v>
          </cell>
          <cell r="K211" t="str">
            <v>0.0</v>
          </cell>
          <cell r="L211" t="str">
            <v>0.0</v>
          </cell>
          <cell r="M211" t="str">
            <v>0.0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t="str">
            <v xml:space="preserve"> -</v>
          </cell>
          <cell r="AJ211">
            <v>0</v>
          </cell>
          <cell r="AK211">
            <v>0</v>
          </cell>
          <cell r="AL211">
            <v>0</v>
          </cell>
          <cell r="AM211">
            <v>1</v>
          </cell>
          <cell r="AN211">
            <v>1</v>
          </cell>
        </row>
        <row r="212">
          <cell r="B212">
            <v>210</v>
          </cell>
          <cell r="AK212">
            <v>0</v>
          </cell>
          <cell r="AL212">
            <v>4</v>
          </cell>
          <cell r="AM212" t="str">
            <v>4 - 0</v>
          </cell>
          <cell r="AN212">
            <v>2</v>
          </cell>
        </row>
        <row r="213">
          <cell r="B213">
            <v>211</v>
          </cell>
          <cell r="C213">
            <v>3</v>
          </cell>
          <cell r="D213">
            <v>2</v>
          </cell>
          <cell r="E213" t="str">
            <v>Aseri Spordiklubi</v>
          </cell>
          <cell r="F213">
            <v>9</v>
          </cell>
          <cell r="G213">
            <v>3</v>
          </cell>
          <cell r="H213" t="str">
            <v>LTK Narova</v>
          </cell>
          <cell r="AO213" t="str">
            <v xml:space="preserve"> </v>
          </cell>
          <cell r="AP213" t="str">
            <v xml:space="preserve"> </v>
          </cell>
        </row>
        <row r="214">
          <cell r="B214">
            <v>212</v>
          </cell>
          <cell r="C214">
            <v>4</v>
          </cell>
          <cell r="D214" t="str">
            <v>A</v>
          </cell>
          <cell r="E214" t="str">
            <v>Daria SEMENOVA (välis)</v>
          </cell>
          <cell r="F214">
            <v>11</v>
          </cell>
          <cell r="G214" t="str">
            <v>Y</v>
          </cell>
          <cell r="H214" t="str">
            <v>Anastassia MELNIKOVA</v>
          </cell>
          <cell r="I214" t="str">
            <v>7.11</v>
          </cell>
          <cell r="J214" t="str">
            <v>16.14</v>
          </cell>
          <cell r="K214" t="str">
            <v>11.1</v>
          </cell>
          <cell r="L214" t="str">
            <v>11.8</v>
          </cell>
          <cell r="M214" t="str">
            <v>0.0</v>
          </cell>
          <cell r="N214">
            <v>7</v>
          </cell>
          <cell r="O214">
            <v>11</v>
          </cell>
          <cell r="P214">
            <v>16</v>
          </cell>
          <cell r="Q214">
            <v>14</v>
          </cell>
          <cell r="R214">
            <v>11</v>
          </cell>
          <cell r="S214">
            <v>1</v>
          </cell>
          <cell r="T214">
            <v>11</v>
          </cell>
          <cell r="U214">
            <v>8</v>
          </cell>
          <cell r="V214">
            <v>0</v>
          </cell>
          <cell r="W214">
            <v>0</v>
          </cell>
          <cell r="X214">
            <v>0</v>
          </cell>
          <cell r="Y214">
            <v>1</v>
          </cell>
          <cell r="Z214">
            <v>1</v>
          </cell>
          <cell r="AA214">
            <v>1</v>
          </cell>
          <cell r="AB214">
            <v>0</v>
          </cell>
          <cell r="AC214">
            <v>1</v>
          </cell>
          <cell r="AD214">
            <v>0</v>
          </cell>
          <cell r="AE214">
            <v>0</v>
          </cell>
          <cell r="AF214">
            <v>0</v>
          </cell>
          <cell r="AG214">
            <v>0</v>
          </cell>
          <cell r="AH214">
            <v>3</v>
          </cell>
          <cell r="AI214" t="str">
            <v xml:space="preserve"> -</v>
          </cell>
          <cell r="AJ214">
            <v>1</v>
          </cell>
          <cell r="AK214">
            <v>1</v>
          </cell>
          <cell r="AL214">
            <v>0</v>
          </cell>
        </row>
        <row r="215">
          <cell r="B215">
            <v>213</v>
          </cell>
          <cell r="C215">
            <v>5</v>
          </cell>
          <cell r="D215" t="str">
            <v>B</v>
          </cell>
          <cell r="E215" t="str">
            <v>Reelica HANSON</v>
          </cell>
          <cell r="F215">
            <v>10</v>
          </cell>
          <cell r="G215" t="str">
            <v>X</v>
          </cell>
          <cell r="H215" t="str">
            <v>Vitalia REINOL</v>
          </cell>
          <cell r="I215" t="str">
            <v>4.11</v>
          </cell>
          <cell r="J215" t="str">
            <v>11.7</v>
          </cell>
          <cell r="K215" t="str">
            <v>4.11</v>
          </cell>
          <cell r="L215" t="str">
            <v>10.12</v>
          </cell>
          <cell r="M215" t="str">
            <v>0.0</v>
          </cell>
          <cell r="N215">
            <v>4</v>
          </cell>
          <cell r="O215">
            <v>11</v>
          </cell>
          <cell r="P215">
            <v>11</v>
          </cell>
          <cell r="Q215">
            <v>7</v>
          </cell>
          <cell r="R215">
            <v>4</v>
          </cell>
          <cell r="S215">
            <v>11</v>
          </cell>
          <cell r="T215">
            <v>10</v>
          </cell>
          <cell r="U215">
            <v>12</v>
          </cell>
          <cell r="V215">
            <v>0</v>
          </cell>
          <cell r="W215">
            <v>0</v>
          </cell>
          <cell r="X215">
            <v>0</v>
          </cell>
          <cell r="Y215">
            <v>1</v>
          </cell>
          <cell r="Z215">
            <v>0</v>
          </cell>
          <cell r="AA215">
            <v>0</v>
          </cell>
          <cell r="AB215">
            <v>0</v>
          </cell>
          <cell r="AC215">
            <v>1</v>
          </cell>
          <cell r="AD215">
            <v>0</v>
          </cell>
          <cell r="AE215">
            <v>1</v>
          </cell>
          <cell r="AF215">
            <v>1</v>
          </cell>
          <cell r="AG215">
            <v>0</v>
          </cell>
          <cell r="AH215">
            <v>1</v>
          </cell>
          <cell r="AI215" t="str">
            <v xml:space="preserve"> -</v>
          </cell>
          <cell r="AJ215">
            <v>3</v>
          </cell>
          <cell r="AK215">
            <v>0</v>
          </cell>
          <cell r="AL215">
            <v>1</v>
          </cell>
        </row>
        <row r="216">
          <cell r="B216">
            <v>214</v>
          </cell>
          <cell r="C216">
            <v>6</v>
          </cell>
          <cell r="D216" t="str">
            <v>C</v>
          </cell>
          <cell r="E216" t="str">
            <v>Tatjana TŠISTJAKOVA</v>
          </cell>
          <cell r="F216">
            <v>12</v>
          </cell>
          <cell r="G216" t="str">
            <v>Z</v>
          </cell>
          <cell r="H216" t="str">
            <v>Liidia ANDREEVA</v>
          </cell>
          <cell r="I216" t="str">
            <v>11.7</v>
          </cell>
          <cell r="J216" t="str">
            <v>11.3</v>
          </cell>
          <cell r="K216" t="str">
            <v>11.9</v>
          </cell>
          <cell r="L216" t="str">
            <v>0.0</v>
          </cell>
          <cell r="M216" t="str">
            <v>0.0</v>
          </cell>
          <cell r="N216">
            <v>11</v>
          </cell>
          <cell r="O216">
            <v>7</v>
          </cell>
          <cell r="P216">
            <v>11</v>
          </cell>
          <cell r="Q216">
            <v>3</v>
          </cell>
          <cell r="R216">
            <v>11</v>
          </cell>
          <cell r="S216">
            <v>9</v>
          </cell>
          <cell r="T216">
            <v>0</v>
          </cell>
          <cell r="U216">
            <v>0</v>
          </cell>
          <cell r="V216">
            <v>0</v>
          </cell>
          <cell r="W216">
            <v>0</v>
          </cell>
          <cell r="X216">
            <v>1</v>
          </cell>
          <cell r="Y216">
            <v>1</v>
          </cell>
          <cell r="Z216">
            <v>1</v>
          </cell>
          <cell r="AA216">
            <v>0</v>
          </cell>
          <cell r="AB216">
            <v>0</v>
          </cell>
          <cell r="AC216">
            <v>0</v>
          </cell>
          <cell r="AD216">
            <v>0</v>
          </cell>
          <cell r="AE216">
            <v>0</v>
          </cell>
          <cell r="AF216">
            <v>0</v>
          </cell>
          <cell r="AG216">
            <v>0</v>
          </cell>
          <cell r="AH216">
            <v>3</v>
          </cell>
          <cell r="AI216" t="str">
            <v xml:space="preserve"> -</v>
          </cell>
          <cell r="AJ216">
            <v>0</v>
          </cell>
          <cell r="AK216">
            <v>1</v>
          </cell>
          <cell r="AL216">
            <v>0</v>
          </cell>
        </row>
        <row r="217">
          <cell r="B217">
            <v>215</v>
          </cell>
          <cell r="C217">
            <v>4</v>
          </cell>
          <cell r="E217" t="str">
            <v>Daria SEMENOVA (välis)</v>
          </cell>
          <cell r="F217">
            <v>10</v>
          </cell>
          <cell r="H217" t="str">
            <v>Vitalia REINOL</v>
          </cell>
          <cell r="I217" t="str">
            <v>11.9</v>
          </cell>
          <cell r="J217" t="str">
            <v>11.7</v>
          </cell>
          <cell r="K217" t="str">
            <v>11.6</v>
          </cell>
          <cell r="L217" t="str">
            <v>0.0</v>
          </cell>
          <cell r="M217" t="str">
            <v>0.0</v>
          </cell>
          <cell r="N217">
            <v>11</v>
          </cell>
          <cell r="O217">
            <v>9</v>
          </cell>
          <cell r="P217">
            <v>11</v>
          </cell>
          <cell r="Q217">
            <v>7</v>
          </cell>
          <cell r="R217">
            <v>11</v>
          </cell>
          <cell r="S217">
            <v>6</v>
          </cell>
          <cell r="T217">
            <v>0</v>
          </cell>
          <cell r="U217">
            <v>0</v>
          </cell>
          <cell r="V217">
            <v>0</v>
          </cell>
          <cell r="W217">
            <v>0</v>
          </cell>
          <cell r="X217">
            <v>1</v>
          </cell>
          <cell r="Y217">
            <v>1</v>
          </cell>
          <cell r="Z217">
            <v>1</v>
          </cell>
          <cell r="AA217">
            <v>0</v>
          </cell>
          <cell r="AB217">
            <v>0</v>
          </cell>
          <cell r="AC217">
            <v>0</v>
          </cell>
          <cell r="AD217">
            <v>0</v>
          </cell>
          <cell r="AE217">
            <v>0</v>
          </cell>
          <cell r="AF217">
            <v>0</v>
          </cell>
          <cell r="AG217">
            <v>0</v>
          </cell>
          <cell r="AH217">
            <v>3</v>
          </cell>
          <cell r="AI217" t="str">
            <v xml:space="preserve"> -</v>
          </cell>
          <cell r="AJ217">
            <v>0</v>
          </cell>
          <cell r="AK217">
            <v>1</v>
          </cell>
          <cell r="AL217">
            <v>0</v>
          </cell>
        </row>
        <row r="218">
          <cell r="B218">
            <v>216</v>
          </cell>
          <cell r="C218">
            <v>5</v>
          </cell>
          <cell r="E218" t="str">
            <v>Reelica HANSON</v>
          </cell>
          <cell r="F218">
            <v>11</v>
          </cell>
          <cell r="H218" t="str">
            <v>Anastassia MELNIKOVA</v>
          </cell>
        </row>
        <row r="219">
          <cell r="B219">
            <v>217</v>
          </cell>
          <cell r="C219">
            <v>4</v>
          </cell>
          <cell r="D219" t="str">
            <v>A</v>
          </cell>
          <cell r="E219" t="str">
            <v>Daria SEMENOVA (välis)</v>
          </cell>
          <cell r="F219">
            <v>10</v>
          </cell>
          <cell r="G219" t="str">
            <v>X</v>
          </cell>
          <cell r="H219" t="str">
            <v>Vitalia REINOL</v>
          </cell>
          <cell r="I219" t="str">
            <v>11.4</v>
          </cell>
          <cell r="J219" t="str">
            <v>13.11</v>
          </cell>
          <cell r="K219" t="str">
            <v>11.9</v>
          </cell>
          <cell r="L219" t="str">
            <v>0.0</v>
          </cell>
          <cell r="M219" t="str">
            <v>0.0</v>
          </cell>
          <cell r="N219">
            <v>11</v>
          </cell>
          <cell r="O219">
            <v>4</v>
          </cell>
          <cell r="P219">
            <v>13</v>
          </cell>
          <cell r="Q219">
            <v>11</v>
          </cell>
          <cell r="R219">
            <v>11</v>
          </cell>
          <cell r="S219">
            <v>9</v>
          </cell>
          <cell r="T219">
            <v>0</v>
          </cell>
          <cell r="U219">
            <v>0</v>
          </cell>
          <cell r="V219">
            <v>0</v>
          </cell>
          <cell r="W219">
            <v>0</v>
          </cell>
          <cell r="X219">
            <v>1</v>
          </cell>
          <cell r="Y219">
            <v>1</v>
          </cell>
          <cell r="Z219">
            <v>1</v>
          </cell>
          <cell r="AA219">
            <v>0</v>
          </cell>
          <cell r="AB219">
            <v>0</v>
          </cell>
          <cell r="AC219">
            <v>0</v>
          </cell>
          <cell r="AD219">
            <v>0</v>
          </cell>
          <cell r="AE219">
            <v>0</v>
          </cell>
          <cell r="AF219">
            <v>0</v>
          </cell>
          <cell r="AG219">
            <v>0</v>
          </cell>
          <cell r="AH219">
            <v>3</v>
          </cell>
          <cell r="AI219" t="str">
            <v xml:space="preserve"> -</v>
          </cell>
          <cell r="AJ219">
            <v>0</v>
          </cell>
          <cell r="AK219">
            <v>1</v>
          </cell>
          <cell r="AL219">
            <v>0</v>
          </cell>
        </row>
        <row r="220">
          <cell r="B220">
            <v>218</v>
          </cell>
          <cell r="C220">
            <v>6</v>
          </cell>
          <cell r="D220" t="str">
            <v>C</v>
          </cell>
          <cell r="E220" t="str">
            <v>Tatjana TŠISTJAKOVA</v>
          </cell>
          <cell r="F220">
            <v>11</v>
          </cell>
          <cell r="G220" t="str">
            <v>Y</v>
          </cell>
          <cell r="H220" t="str">
            <v>Anastassia MELNIKOVA</v>
          </cell>
          <cell r="I220" t="str">
            <v>0.0</v>
          </cell>
          <cell r="J220" t="str">
            <v>0.0</v>
          </cell>
          <cell r="K220" t="str">
            <v>0.0</v>
          </cell>
          <cell r="L220" t="str">
            <v>0.0</v>
          </cell>
          <cell r="M220" t="str">
            <v>0.0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t="str">
            <v xml:space="preserve"> -</v>
          </cell>
          <cell r="AJ220">
            <v>0</v>
          </cell>
          <cell r="AK220">
            <v>0</v>
          </cell>
          <cell r="AL220">
            <v>0</v>
          </cell>
        </row>
        <row r="221">
          <cell r="B221">
            <v>219</v>
          </cell>
          <cell r="C221">
            <v>5</v>
          </cell>
          <cell r="D221" t="str">
            <v>B</v>
          </cell>
          <cell r="E221" t="str">
            <v>Reelica HANSON</v>
          </cell>
          <cell r="F221">
            <v>12</v>
          </cell>
          <cell r="G221" t="str">
            <v>Z</v>
          </cell>
          <cell r="H221" t="str">
            <v>Liidia ANDREEVA</v>
          </cell>
          <cell r="I221" t="str">
            <v>0.0</v>
          </cell>
          <cell r="J221" t="str">
            <v>0.0</v>
          </cell>
          <cell r="K221" t="str">
            <v>0.0</v>
          </cell>
          <cell r="L221" t="str">
            <v>0.0</v>
          </cell>
          <cell r="M221" t="str">
            <v>0.0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t="str">
            <v xml:space="preserve"> -</v>
          </cell>
          <cell r="AJ221">
            <v>0</v>
          </cell>
          <cell r="AK221">
            <v>0</v>
          </cell>
          <cell r="AL221">
            <v>0</v>
          </cell>
          <cell r="AM221">
            <v>1</v>
          </cell>
          <cell r="AN221">
            <v>1</v>
          </cell>
        </row>
        <row r="222">
          <cell r="B222">
            <v>220</v>
          </cell>
          <cell r="AK222">
            <v>4</v>
          </cell>
          <cell r="AL222">
            <v>1</v>
          </cell>
          <cell r="AM222" t="str">
            <v>4 - 1</v>
          </cell>
          <cell r="AN222">
            <v>2</v>
          </cell>
        </row>
        <row r="223">
          <cell r="B223">
            <v>221</v>
          </cell>
          <cell r="C223">
            <v>3</v>
          </cell>
          <cell r="D223">
            <v>8</v>
          </cell>
          <cell r="E223" t="str">
            <v>-</v>
          </cell>
          <cell r="F223">
            <v>9</v>
          </cell>
          <cell r="G223">
            <v>5</v>
          </cell>
          <cell r="H223" t="str">
            <v>Pärnu-Jaagupi LTK</v>
          </cell>
          <cell r="AO223" t="str">
            <v xml:space="preserve"> </v>
          </cell>
          <cell r="AP223" t="str">
            <v xml:space="preserve"> </v>
          </cell>
        </row>
        <row r="224">
          <cell r="B224">
            <v>222</v>
          </cell>
          <cell r="C224">
            <v>4</v>
          </cell>
          <cell r="D224" t="str">
            <v>A</v>
          </cell>
          <cell r="E224" t="e">
            <v>#N/A</v>
          </cell>
          <cell r="F224">
            <v>11</v>
          </cell>
          <cell r="G224" t="str">
            <v>Y</v>
          </cell>
          <cell r="H224" t="e">
            <v>#N/A</v>
          </cell>
          <cell r="I224" t="str">
            <v>0.0</v>
          </cell>
          <cell r="J224" t="str">
            <v>0.0</v>
          </cell>
          <cell r="K224" t="str">
            <v>0.0</v>
          </cell>
          <cell r="L224" t="str">
            <v>0.0</v>
          </cell>
          <cell r="M224" t="str">
            <v>0.0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t="str">
            <v xml:space="preserve"> -</v>
          </cell>
          <cell r="AJ224">
            <v>0</v>
          </cell>
          <cell r="AK224">
            <v>0</v>
          </cell>
          <cell r="AL224">
            <v>0</v>
          </cell>
        </row>
        <row r="225">
          <cell r="B225">
            <v>223</v>
          </cell>
          <cell r="C225">
            <v>5</v>
          </cell>
          <cell r="D225" t="str">
            <v>B</v>
          </cell>
          <cell r="E225" t="e">
            <v>#N/A</v>
          </cell>
          <cell r="F225">
            <v>10</v>
          </cell>
          <cell r="G225" t="str">
            <v>X</v>
          </cell>
          <cell r="H225" t="e">
            <v>#N/A</v>
          </cell>
          <cell r="I225" t="str">
            <v>0.0</v>
          </cell>
          <cell r="J225" t="str">
            <v>0.0</v>
          </cell>
          <cell r="K225" t="str">
            <v>0.0</v>
          </cell>
          <cell r="L225" t="str">
            <v>0.0</v>
          </cell>
          <cell r="M225" t="str">
            <v>0.0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t="str">
            <v xml:space="preserve"> -</v>
          </cell>
          <cell r="AJ225">
            <v>0</v>
          </cell>
          <cell r="AK225">
            <v>0</v>
          </cell>
          <cell r="AL225">
            <v>0</v>
          </cell>
        </row>
        <row r="226">
          <cell r="B226">
            <v>224</v>
          </cell>
          <cell r="C226">
            <v>6</v>
          </cell>
          <cell r="D226" t="str">
            <v>C</v>
          </cell>
          <cell r="E226" t="e">
            <v>#N/A</v>
          </cell>
          <cell r="F226">
            <v>12</v>
          </cell>
          <cell r="G226" t="str">
            <v>Z</v>
          </cell>
          <cell r="H226" t="e">
            <v>#N/A</v>
          </cell>
          <cell r="I226" t="str">
            <v>0.0</v>
          </cell>
          <cell r="J226" t="str">
            <v>0.0</v>
          </cell>
          <cell r="K226" t="str">
            <v>0.0</v>
          </cell>
          <cell r="L226" t="str">
            <v>0.0</v>
          </cell>
          <cell r="M226" t="str">
            <v>0.0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t="str">
            <v xml:space="preserve"> -</v>
          </cell>
          <cell r="AJ226">
            <v>0</v>
          </cell>
          <cell r="AK226">
            <v>0</v>
          </cell>
          <cell r="AL226">
            <v>0</v>
          </cell>
        </row>
        <row r="227">
          <cell r="B227">
            <v>225</v>
          </cell>
          <cell r="C227">
            <v>7</v>
          </cell>
          <cell r="E227" t="e">
            <v>#N/A</v>
          </cell>
          <cell r="F227">
            <v>13</v>
          </cell>
          <cell r="H227" t="e">
            <v>#N/A</v>
          </cell>
          <cell r="I227" t="str">
            <v>0.0</v>
          </cell>
          <cell r="J227" t="str">
            <v>0.0</v>
          </cell>
          <cell r="K227" t="str">
            <v>0.0</v>
          </cell>
          <cell r="L227" t="str">
            <v>0.0</v>
          </cell>
          <cell r="M227" t="str">
            <v>0.0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t="str">
            <v xml:space="preserve"> -</v>
          </cell>
          <cell r="AJ227">
            <v>0</v>
          </cell>
          <cell r="AK227">
            <v>0</v>
          </cell>
          <cell r="AL227">
            <v>0</v>
          </cell>
        </row>
        <row r="228">
          <cell r="B228">
            <v>226</v>
          </cell>
          <cell r="C228">
            <v>8</v>
          </cell>
          <cell r="E228" t="e">
            <v>#N/A</v>
          </cell>
          <cell r="F228">
            <v>14</v>
          </cell>
          <cell r="H228" t="e">
            <v>#N/A</v>
          </cell>
        </row>
        <row r="229">
          <cell r="B229">
            <v>227</v>
          </cell>
          <cell r="C229">
            <v>4</v>
          </cell>
          <cell r="D229" t="str">
            <v>A</v>
          </cell>
          <cell r="E229" t="e">
            <v>#N/A</v>
          </cell>
          <cell r="F229">
            <v>10</v>
          </cell>
          <cell r="G229" t="str">
            <v>X</v>
          </cell>
          <cell r="H229" t="e">
            <v>#N/A</v>
          </cell>
          <cell r="I229" t="str">
            <v>0.0</v>
          </cell>
          <cell r="J229" t="str">
            <v>0.0</v>
          </cell>
          <cell r="K229" t="str">
            <v>0.0</v>
          </cell>
          <cell r="L229" t="str">
            <v>0.0</v>
          </cell>
          <cell r="M229" t="str">
            <v>0.0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t="str">
            <v xml:space="preserve"> -</v>
          </cell>
          <cell r="AJ229">
            <v>0</v>
          </cell>
          <cell r="AK229">
            <v>0</v>
          </cell>
          <cell r="AL229">
            <v>0</v>
          </cell>
        </row>
        <row r="230">
          <cell r="B230">
            <v>228</v>
          </cell>
          <cell r="C230">
            <v>6</v>
          </cell>
          <cell r="D230" t="str">
            <v>C</v>
          </cell>
          <cell r="E230" t="e">
            <v>#N/A</v>
          </cell>
          <cell r="F230">
            <v>11</v>
          </cell>
          <cell r="G230" t="str">
            <v>Y</v>
          </cell>
          <cell r="H230" t="e">
            <v>#N/A</v>
          </cell>
          <cell r="I230" t="str">
            <v>0.0</v>
          </cell>
          <cell r="J230" t="str">
            <v>0.0</v>
          </cell>
          <cell r="K230" t="str">
            <v>0.0</v>
          </cell>
          <cell r="L230" t="str">
            <v>0.0</v>
          </cell>
          <cell r="M230" t="str">
            <v>0.0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t="str">
            <v xml:space="preserve"> -</v>
          </cell>
          <cell r="AJ230">
            <v>0</v>
          </cell>
          <cell r="AK230">
            <v>0</v>
          </cell>
          <cell r="AL230">
            <v>0</v>
          </cell>
        </row>
        <row r="231">
          <cell r="B231">
            <v>229</v>
          </cell>
          <cell r="C231">
            <v>5</v>
          </cell>
          <cell r="D231" t="str">
            <v>B</v>
          </cell>
          <cell r="E231" t="e">
            <v>#N/A</v>
          </cell>
          <cell r="F231">
            <v>12</v>
          </cell>
          <cell r="G231" t="str">
            <v>Z</v>
          </cell>
          <cell r="H231" t="e">
            <v>#N/A</v>
          </cell>
          <cell r="I231" t="str">
            <v>0.0</v>
          </cell>
          <cell r="J231" t="str">
            <v>0.0</v>
          </cell>
          <cell r="K231" t="str">
            <v>0.0</v>
          </cell>
          <cell r="L231" t="str">
            <v>0.0</v>
          </cell>
          <cell r="M231" t="str">
            <v>0.0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t="str">
            <v xml:space="preserve"> -</v>
          </cell>
          <cell r="AJ231">
            <v>0</v>
          </cell>
          <cell r="AK231">
            <v>0</v>
          </cell>
          <cell r="AL231">
            <v>0</v>
          </cell>
          <cell r="AM231">
            <v>1</v>
          </cell>
          <cell r="AN231">
            <v>1</v>
          </cell>
        </row>
        <row r="232">
          <cell r="B232">
            <v>230</v>
          </cell>
          <cell r="AK232">
            <v>0</v>
          </cell>
          <cell r="AL232">
            <v>0</v>
          </cell>
          <cell r="AM232" t="str">
            <v/>
          </cell>
          <cell r="AN232" t="str">
            <v/>
          </cell>
        </row>
        <row r="233">
          <cell r="B233">
            <v>231</v>
          </cell>
          <cell r="C233">
            <v>3</v>
          </cell>
          <cell r="D233">
            <v>7</v>
          </cell>
          <cell r="E233" t="str">
            <v>TalTech SK / Rakvere SK</v>
          </cell>
          <cell r="F233">
            <v>9</v>
          </cell>
          <cell r="G233">
            <v>6</v>
          </cell>
          <cell r="H233" t="str">
            <v>Lauatennisekeskus</v>
          </cell>
          <cell r="AO233" t="str">
            <v xml:space="preserve"> </v>
          </cell>
          <cell r="AP233" t="str">
            <v xml:space="preserve"> </v>
          </cell>
        </row>
        <row r="234">
          <cell r="B234">
            <v>232</v>
          </cell>
          <cell r="C234">
            <v>4</v>
          </cell>
          <cell r="D234" t="str">
            <v>A</v>
          </cell>
          <cell r="E234" t="str">
            <v>Sabina MUSAJEVA (välis)</v>
          </cell>
          <cell r="F234">
            <v>11</v>
          </cell>
          <cell r="G234" t="str">
            <v>Y</v>
          </cell>
          <cell r="H234" t="str">
            <v>Piret KUMMEL (laen)</v>
          </cell>
          <cell r="I234" t="str">
            <v>11.1</v>
          </cell>
          <cell r="J234" t="str">
            <v>11.9</v>
          </cell>
          <cell r="K234" t="str">
            <v>11.2</v>
          </cell>
          <cell r="L234" t="str">
            <v>0.0</v>
          </cell>
          <cell r="M234" t="str">
            <v>0.0</v>
          </cell>
          <cell r="N234">
            <v>11</v>
          </cell>
          <cell r="O234">
            <v>1</v>
          </cell>
          <cell r="P234">
            <v>11</v>
          </cell>
          <cell r="Q234">
            <v>9</v>
          </cell>
          <cell r="R234">
            <v>11</v>
          </cell>
          <cell r="S234">
            <v>2</v>
          </cell>
          <cell r="T234">
            <v>0</v>
          </cell>
          <cell r="U234">
            <v>0</v>
          </cell>
          <cell r="V234">
            <v>0</v>
          </cell>
          <cell r="W234">
            <v>0</v>
          </cell>
          <cell r="X234">
            <v>1</v>
          </cell>
          <cell r="Y234">
            <v>1</v>
          </cell>
          <cell r="Z234">
            <v>1</v>
          </cell>
          <cell r="AA234">
            <v>0</v>
          </cell>
          <cell r="AB234">
            <v>0</v>
          </cell>
          <cell r="AC234">
            <v>0</v>
          </cell>
          <cell r="AD234">
            <v>0</v>
          </cell>
          <cell r="AE234">
            <v>0</v>
          </cell>
          <cell r="AF234">
            <v>0</v>
          </cell>
          <cell r="AG234">
            <v>0</v>
          </cell>
          <cell r="AH234">
            <v>3</v>
          </cell>
          <cell r="AI234" t="str">
            <v xml:space="preserve"> -</v>
          </cell>
          <cell r="AJ234">
            <v>0</v>
          </cell>
          <cell r="AK234">
            <v>1</v>
          </cell>
          <cell r="AL234">
            <v>0</v>
          </cell>
        </row>
        <row r="235">
          <cell r="B235">
            <v>233</v>
          </cell>
          <cell r="C235">
            <v>5</v>
          </cell>
          <cell r="D235" t="str">
            <v>B</v>
          </cell>
          <cell r="E235" t="str">
            <v>Sirli ROOSVE</v>
          </cell>
          <cell r="F235">
            <v>10</v>
          </cell>
          <cell r="G235" t="str">
            <v>X</v>
          </cell>
          <cell r="H235" t="str">
            <v>Aire KURGPÕLD</v>
          </cell>
          <cell r="I235" t="str">
            <v>11.1</v>
          </cell>
          <cell r="J235" t="str">
            <v>11.5</v>
          </cell>
          <cell r="K235" t="str">
            <v>11.2</v>
          </cell>
          <cell r="L235" t="str">
            <v>0.0</v>
          </cell>
          <cell r="M235" t="str">
            <v>0.0</v>
          </cell>
          <cell r="N235">
            <v>11</v>
          </cell>
          <cell r="O235">
            <v>1</v>
          </cell>
          <cell r="P235">
            <v>11</v>
          </cell>
          <cell r="Q235">
            <v>5</v>
          </cell>
          <cell r="R235">
            <v>11</v>
          </cell>
          <cell r="S235">
            <v>2</v>
          </cell>
          <cell r="T235">
            <v>0</v>
          </cell>
          <cell r="U235">
            <v>0</v>
          </cell>
          <cell r="V235">
            <v>0</v>
          </cell>
          <cell r="W235">
            <v>0</v>
          </cell>
          <cell r="X235">
            <v>1</v>
          </cell>
          <cell r="Y235">
            <v>1</v>
          </cell>
          <cell r="Z235">
            <v>1</v>
          </cell>
          <cell r="AA235">
            <v>0</v>
          </cell>
          <cell r="AB235">
            <v>0</v>
          </cell>
          <cell r="AC235">
            <v>0</v>
          </cell>
          <cell r="AD235">
            <v>0</v>
          </cell>
          <cell r="AE235">
            <v>0</v>
          </cell>
          <cell r="AF235">
            <v>0</v>
          </cell>
          <cell r="AG235">
            <v>0</v>
          </cell>
          <cell r="AH235">
            <v>3</v>
          </cell>
          <cell r="AI235" t="str">
            <v xml:space="preserve"> -</v>
          </cell>
          <cell r="AJ235">
            <v>0</v>
          </cell>
          <cell r="AK235">
            <v>1</v>
          </cell>
          <cell r="AL235">
            <v>0</v>
          </cell>
        </row>
        <row r="236">
          <cell r="B236">
            <v>234</v>
          </cell>
          <cell r="C236">
            <v>6</v>
          </cell>
          <cell r="D236" t="str">
            <v>C</v>
          </cell>
          <cell r="E236" t="str">
            <v>Sirli JAANIMÄGI</v>
          </cell>
          <cell r="F236">
            <v>12</v>
          </cell>
          <cell r="G236" t="str">
            <v>Z</v>
          </cell>
          <cell r="H236" t="str">
            <v>Neverly LUKAS</v>
          </cell>
          <cell r="I236" t="str">
            <v>11.3</v>
          </cell>
          <cell r="J236" t="str">
            <v>11.1</v>
          </cell>
          <cell r="K236" t="str">
            <v>11.2</v>
          </cell>
          <cell r="L236" t="str">
            <v>0.0</v>
          </cell>
          <cell r="M236" t="str">
            <v>0.0</v>
          </cell>
          <cell r="N236">
            <v>11</v>
          </cell>
          <cell r="O236">
            <v>3</v>
          </cell>
          <cell r="P236">
            <v>11</v>
          </cell>
          <cell r="Q236">
            <v>1</v>
          </cell>
          <cell r="R236">
            <v>11</v>
          </cell>
          <cell r="S236">
            <v>2</v>
          </cell>
          <cell r="T236">
            <v>0</v>
          </cell>
          <cell r="U236">
            <v>0</v>
          </cell>
          <cell r="V236">
            <v>0</v>
          </cell>
          <cell r="W236">
            <v>0</v>
          </cell>
          <cell r="X236">
            <v>1</v>
          </cell>
          <cell r="Y236">
            <v>1</v>
          </cell>
          <cell r="Z236">
            <v>1</v>
          </cell>
          <cell r="AA236">
            <v>0</v>
          </cell>
          <cell r="AB236">
            <v>0</v>
          </cell>
          <cell r="AC236">
            <v>0</v>
          </cell>
          <cell r="AD236">
            <v>0</v>
          </cell>
          <cell r="AE236">
            <v>0</v>
          </cell>
          <cell r="AF236">
            <v>0</v>
          </cell>
          <cell r="AG236">
            <v>0</v>
          </cell>
          <cell r="AH236">
            <v>3</v>
          </cell>
          <cell r="AI236" t="str">
            <v xml:space="preserve"> -</v>
          </cell>
          <cell r="AJ236">
            <v>0</v>
          </cell>
          <cell r="AK236">
            <v>1</v>
          </cell>
          <cell r="AL236">
            <v>0</v>
          </cell>
        </row>
        <row r="237">
          <cell r="B237">
            <v>235</v>
          </cell>
          <cell r="C237">
            <v>5</v>
          </cell>
          <cell r="E237" t="str">
            <v>Sirli ROOSVE</v>
          </cell>
          <cell r="F237">
            <v>10</v>
          </cell>
          <cell r="H237" t="str">
            <v>Aire KURGPÕLD</v>
          </cell>
          <cell r="I237" t="str">
            <v>11.1</v>
          </cell>
          <cell r="J237" t="str">
            <v>11.3</v>
          </cell>
          <cell r="K237" t="str">
            <v>11.6</v>
          </cell>
          <cell r="L237" t="str">
            <v>0.0</v>
          </cell>
          <cell r="M237" t="str">
            <v>0.0</v>
          </cell>
          <cell r="N237">
            <v>11</v>
          </cell>
          <cell r="O237">
            <v>1</v>
          </cell>
          <cell r="P237">
            <v>11</v>
          </cell>
          <cell r="Q237">
            <v>3</v>
          </cell>
          <cell r="R237">
            <v>11</v>
          </cell>
          <cell r="S237">
            <v>6</v>
          </cell>
          <cell r="T237">
            <v>0</v>
          </cell>
          <cell r="U237">
            <v>0</v>
          </cell>
          <cell r="V237">
            <v>0</v>
          </cell>
          <cell r="W237">
            <v>0</v>
          </cell>
          <cell r="X237">
            <v>1</v>
          </cell>
          <cell r="Y237">
            <v>1</v>
          </cell>
          <cell r="Z237">
            <v>1</v>
          </cell>
          <cell r="AA237">
            <v>0</v>
          </cell>
          <cell r="AB237">
            <v>0</v>
          </cell>
          <cell r="AC237">
            <v>0</v>
          </cell>
          <cell r="AD237">
            <v>0</v>
          </cell>
          <cell r="AE237">
            <v>0</v>
          </cell>
          <cell r="AF237">
            <v>0</v>
          </cell>
          <cell r="AG237">
            <v>0</v>
          </cell>
          <cell r="AH237">
            <v>3</v>
          </cell>
          <cell r="AI237" t="str">
            <v xml:space="preserve"> -</v>
          </cell>
          <cell r="AJ237">
            <v>0</v>
          </cell>
          <cell r="AK237">
            <v>1</v>
          </cell>
          <cell r="AL237">
            <v>0</v>
          </cell>
        </row>
        <row r="238">
          <cell r="B238">
            <v>236</v>
          </cell>
          <cell r="C238">
            <v>6</v>
          </cell>
          <cell r="E238" t="str">
            <v>Sirli JAANIMÄGI</v>
          </cell>
          <cell r="F238">
            <v>11</v>
          </cell>
          <cell r="H238" t="str">
            <v>Piret KUMMEL (laen)</v>
          </cell>
        </row>
        <row r="239">
          <cell r="B239">
            <v>237</v>
          </cell>
          <cell r="C239">
            <v>4</v>
          </cell>
          <cell r="D239" t="str">
            <v>A</v>
          </cell>
          <cell r="E239" t="str">
            <v>Sabina MUSAJEVA (välis)</v>
          </cell>
          <cell r="F239">
            <v>10</v>
          </cell>
          <cell r="G239" t="str">
            <v>X</v>
          </cell>
          <cell r="H239" t="str">
            <v>Aire KURGPÕLD</v>
          </cell>
          <cell r="I239" t="str">
            <v>0.0</v>
          </cell>
          <cell r="J239" t="str">
            <v>0.0</v>
          </cell>
          <cell r="K239" t="str">
            <v>0.0</v>
          </cell>
          <cell r="L239" t="str">
            <v>0.0</v>
          </cell>
          <cell r="M239" t="str">
            <v>0.0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t="str">
            <v xml:space="preserve"> -</v>
          </cell>
          <cell r="AJ239">
            <v>0</v>
          </cell>
          <cell r="AK239">
            <v>0</v>
          </cell>
          <cell r="AL239">
            <v>0</v>
          </cell>
        </row>
        <row r="240">
          <cell r="B240">
            <v>238</v>
          </cell>
          <cell r="C240">
            <v>6</v>
          </cell>
          <cell r="D240" t="str">
            <v>C</v>
          </cell>
          <cell r="E240" t="str">
            <v>Sirli JAANIMÄGI</v>
          </cell>
          <cell r="F240">
            <v>11</v>
          </cell>
          <cell r="G240" t="str">
            <v>Y</v>
          </cell>
          <cell r="H240" t="str">
            <v>Piret KUMMEL (laen)</v>
          </cell>
          <cell r="I240" t="str">
            <v>0.0</v>
          </cell>
          <cell r="J240" t="str">
            <v>0.0</v>
          </cell>
          <cell r="K240" t="str">
            <v>0.0</v>
          </cell>
          <cell r="L240" t="str">
            <v>0.0</v>
          </cell>
          <cell r="M240" t="str">
            <v>0.0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t="str">
            <v xml:space="preserve"> -</v>
          </cell>
          <cell r="AJ240">
            <v>0</v>
          </cell>
          <cell r="AK240">
            <v>0</v>
          </cell>
          <cell r="AL240">
            <v>0</v>
          </cell>
        </row>
        <row r="241">
          <cell r="B241">
            <v>239</v>
          </cell>
          <cell r="C241">
            <v>5</v>
          </cell>
          <cell r="D241" t="str">
            <v>B</v>
          </cell>
          <cell r="E241" t="str">
            <v>Sirli ROOSVE</v>
          </cell>
          <cell r="F241">
            <v>12</v>
          </cell>
          <cell r="G241" t="str">
            <v>Z</v>
          </cell>
          <cell r="H241" t="str">
            <v>Neverly LUKAS</v>
          </cell>
          <cell r="I241" t="str">
            <v>0.0</v>
          </cell>
          <cell r="J241" t="str">
            <v>0.0</v>
          </cell>
          <cell r="K241" t="str">
            <v>0.0</v>
          </cell>
          <cell r="L241" t="str">
            <v>0.0</v>
          </cell>
          <cell r="M241" t="str">
            <v>0.0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t="str">
            <v xml:space="preserve"> -</v>
          </cell>
          <cell r="AJ241">
            <v>0</v>
          </cell>
          <cell r="AK241">
            <v>0</v>
          </cell>
          <cell r="AL241">
            <v>0</v>
          </cell>
          <cell r="AM241">
            <v>1</v>
          </cell>
          <cell r="AN241">
            <v>1</v>
          </cell>
        </row>
        <row r="242">
          <cell r="B242">
            <v>240</v>
          </cell>
          <cell r="AK242">
            <v>4</v>
          </cell>
          <cell r="AL242">
            <v>0</v>
          </cell>
          <cell r="AM242" t="str">
            <v>0 - 4</v>
          </cell>
          <cell r="AN242">
            <v>1</v>
          </cell>
        </row>
        <row r="243">
          <cell r="B243">
            <v>241</v>
          </cell>
          <cell r="C243">
            <v>3</v>
          </cell>
          <cell r="D243">
            <v>2</v>
          </cell>
          <cell r="E243" t="str">
            <v>Aseri Spordiklubi</v>
          </cell>
          <cell r="F243">
            <v>9</v>
          </cell>
          <cell r="G243">
            <v>1</v>
          </cell>
          <cell r="H243" t="str">
            <v>Maardu LTK</v>
          </cell>
          <cell r="AO243" t="str">
            <v xml:space="preserve"> </v>
          </cell>
          <cell r="AP243" t="str">
            <v xml:space="preserve"> </v>
          </cell>
        </row>
        <row r="244">
          <cell r="B244">
            <v>242</v>
          </cell>
          <cell r="C244">
            <v>4</v>
          </cell>
          <cell r="D244" t="str">
            <v>A</v>
          </cell>
          <cell r="E244" t="str">
            <v>Daria SEMENOVA (välis)</v>
          </cell>
          <cell r="F244">
            <v>11</v>
          </cell>
          <cell r="G244" t="str">
            <v>Y</v>
          </cell>
          <cell r="H244" t="str">
            <v>Maria VINOGRADOVA (välis)</v>
          </cell>
          <cell r="I244" t="str">
            <v>11.9</v>
          </cell>
          <cell r="J244" t="str">
            <v>10.12</v>
          </cell>
          <cell r="K244" t="str">
            <v>8.11</v>
          </cell>
          <cell r="L244" t="str">
            <v>11.7</v>
          </cell>
          <cell r="M244" t="str">
            <v>11.7</v>
          </cell>
          <cell r="N244">
            <v>11</v>
          </cell>
          <cell r="O244">
            <v>9</v>
          </cell>
          <cell r="P244">
            <v>10</v>
          </cell>
          <cell r="Q244">
            <v>12</v>
          </cell>
          <cell r="R244">
            <v>8</v>
          </cell>
          <cell r="S244">
            <v>11</v>
          </cell>
          <cell r="T244">
            <v>11</v>
          </cell>
          <cell r="U244">
            <v>7</v>
          </cell>
          <cell r="V244">
            <v>11</v>
          </cell>
          <cell r="W244">
            <v>7</v>
          </cell>
          <cell r="X244">
            <v>1</v>
          </cell>
          <cell r="Y244">
            <v>0</v>
          </cell>
          <cell r="Z244">
            <v>0</v>
          </cell>
          <cell r="AA244">
            <v>1</v>
          </cell>
          <cell r="AB244">
            <v>1</v>
          </cell>
          <cell r="AC244">
            <v>0</v>
          </cell>
          <cell r="AD244">
            <v>1</v>
          </cell>
          <cell r="AE244">
            <v>1</v>
          </cell>
          <cell r="AF244">
            <v>0</v>
          </cell>
          <cell r="AG244">
            <v>0</v>
          </cell>
          <cell r="AH244">
            <v>3</v>
          </cell>
          <cell r="AI244" t="str">
            <v xml:space="preserve"> -</v>
          </cell>
          <cell r="AJ244">
            <v>2</v>
          </cell>
          <cell r="AK244">
            <v>1</v>
          </cell>
          <cell r="AL244">
            <v>0</v>
          </cell>
        </row>
        <row r="245">
          <cell r="B245">
            <v>243</v>
          </cell>
          <cell r="C245">
            <v>5</v>
          </cell>
          <cell r="D245" t="str">
            <v>B</v>
          </cell>
          <cell r="E245" t="str">
            <v>Reelica HANSON</v>
          </cell>
          <cell r="F245">
            <v>10</v>
          </cell>
          <cell r="G245" t="str">
            <v>X</v>
          </cell>
          <cell r="H245" t="str">
            <v>Alina JAGNENKOVA</v>
          </cell>
          <cell r="I245" t="str">
            <v>11.6</v>
          </cell>
          <cell r="J245" t="str">
            <v>11.5</v>
          </cell>
          <cell r="K245" t="str">
            <v>11.3</v>
          </cell>
          <cell r="L245" t="str">
            <v>0.0</v>
          </cell>
          <cell r="M245" t="str">
            <v>0.0</v>
          </cell>
          <cell r="N245">
            <v>11</v>
          </cell>
          <cell r="O245">
            <v>6</v>
          </cell>
          <cell r="P245">
            <v>11</v>
          </cell>
          <cell r="Q245">
            <v>5</v>
          </cell>
          <cell r="R245">
            <v>11</v>
          </cell>
          <cell r="S245">
            <v>3</v>
          </cell>
          <cell r="T245">
            <v>0</v>
          </cell>
          <cell r="U245">
            <v>0</v>
          </cell>
          <cell r="V245">
            <v>0</v>
          </cell>
          <cell r="W245">
            <v>0</v>
          </cell>
          <cell r="X245">
            <v>1</v>
          </cell>
          <cell r="Y245">
            <v>1</v>
          </cell>
          <cell r="Z245">
            <v>1</v>
          </cell>
          <cell r="AA245">
            <v>0</v>
          </cell>
          <cell r="AB245">
            <v>0</v>
          </cell>
          <cell r="AC245">
            <v>0</v>
          </cell>
          <cell r="AD245">
            <v>0</v>
          </cell>
          <cell r="AE245">
            <v>0</v>
          </cell>
          <cell r="AF245">
            <v>0</v>
          </cell>
          <cell r="AG245">
            <v>0</v>
          </cell>
          <cell r="AH245">
            <v>3</v>
          </cell>
          <cell r="AI245" t="str">
            <v xml:space="preserve"> -</v>
          </cell>
          <cell r="AJ245">
            <v>0</v>
          </cell>
          <cell r="AK245">
            <v>1</v>
          </cell>
          <cell r="AL245">
            <v>0</v>
          </cell>
        </row>
        <row r="246">
          <cell r="B246">
            <v>244</v>
          </cell>
          <cell r="C246">
            <v>6</v>
          </cell>
          <cell r="D246" t="str">
            <v>C</v>
          </cell>
          <cell r="E246" t="str">
            <v>Tatjana TŠISTJAKOVA</v>
          </cell>
          <cell r="F246">
            <v>12</v>
          </cell>
          <cell r="G246" t="str">
            <v>Z</v>
          </cell>
          <cell r="H246" t="str">
            <v>Karina GRIGORJAN</v>
          </cell>
          <cell r="I246" t="str">
            <v>11.8</v>
          </cell>
          <cell r="J246" t="str">
            <v>11.1</v>
          </cell>
          <cell r="K246" t="str">
            <v>11.5</v>
          </cell>
          <cell r="L246" t="str">
            <v>0.0</v>
          </cell>
          <cell r="M246" t="str">
            <v>0.0</v>
          </cell>
          <cell r="N246">
            <v>11</v>
          </cell>
          <cell r="O246">
            <v>8</v>
          </cell>
          <cell r="P246">
            <v>11</v>
          </cell>
          <cell r="Q246">
            <v>1</v>
          </cell>
          <cell r="R246">
            <v>11</v>
          </cell>
          <cell r="S246">
            <v>5</v>
          </cell>
          <cell r="T246">
            <v>0</v>
          </cell>
          <cell r="U246">
            <v>0</v>
          </cell>
          <cell r="V246">
            <v>0</v>
          </cell>
          <cell r="W246">
            <v>0</v>
          </cell>
          <cell r="X246">
            <v>1</v>
          </cell>
          <cell r="Y246">
            <v>1</v>
          </cell>
          <cell r="Z246">
            <v>1</v>
          </cell>
          <cell r="AA246">
            <v>0</v>
          </cell>
          <cell r="AB246">
            <v>0</v>
          </cell>
          <cell r="AC246">
            <v>0</v>
          </cell>
          <cell r="AD246">
            <v>0</v>
          </cell>
          <cell r="AE246">
            <v>0</v>
          </cell>
          <cell r="AF246">
            <v>0</v>
          </cell>
          <cell r="AG246">
            <v>0</v>
          </cell>
          <cell r="AH246">
            <v>3</v>
          </cell>
          <cell r="AI246" t="str">
            <v xml:space="preserve"> -</v>
          </cell>
          <cell r="AJ246">
            <v>0</v>
          </cell>
          <cell r="AK246">
            <v>1</v>
          </cell>
          <cell r="AL246">
            <v>0</v>
          </cell>
        </row>
        <row r="247">
          <cell r="B247">
            <v>245</v>
          </cell>
          <cell r="C247">
            <v>4</v>
          </cell>
          <cell r="E247" t="str">
            <v>Daria SEMENOVA (välis)</v>
          </cell>
          <cell r="F247">
            <v>10</v>
          </cell>
          <cell r="H247" t="str">
            <v>Alina JAGNENKOVA</v>
          </cell>
          <cell r="I247" t="str">
            <v>6.11</v>
          </cell>
          <cell r="J247" t="str">
            <v>6.11</v>
          </cell>
          <cell r="K247" t="str">
            <v>4.11</v>
          </cell>
          <cell r="L247" t="str">
            <v>0.0</v>
          </cell>
          <cell r="M247" t="str">
            <v>0.0</v>
          </cell>
          <cell r="N247">
            <v>6</v>
          </cell>
          <cell r="O247">
            <v>11</v>
          </cell>
          <cell r="P247">
            <v>6</v>
          </cell>
          <cell r="Q247">
            <v>11</v>
          </cell>
          <cell r="R247">
            <v>4</v>
          </cell>
          <cell r="S247">
            <v>11</v>
          </cell>
          <cell r="T247">
            <v>0</v>
          </cell>
          <cell r="U247">
            <v>0</v>
          </cell>
          <cell r="V247">
            <v>0</v>
          </cell>
          <cell r="W247">
            <v>0</v>
          </cell>
          <cell r="X247">
            <v>0</v>
          </cell>
          <cell r="Y247">
            <v>0</v>
          </cell>
          <cell r="Z247">
            <v>0</v>
          </cell>
          <cell r="AA247">
            <v>0</v>
          </cell>
          <cell r="AB247">
            <v>0</v>
          </cell>
          <cell r="AC247">
            <v>1</v>
          </cell>
          <cell r="AD247">
            <v>1</v>
          </cell>
          <cell r="AE247">
            <v>1</v>
          </cell>
          <cell r="AF247">
            <v>0</v>
          </cell>
          <cell r="AG247">
            <v>0</v>
          </cell>
          <cell r="AH247">
            <v>0</v>
          </cell>
          <cell r="AI247" t="str">
            <v xml:space="preserve"> -</v>
          </cell>
          <cell r="AJ247">
            <v>3</v>
          </cell>
          <cell r="AK247">
            <v>0</v>
          </cell>
          <cell r="AL247">
            <v>1</v>
          </cell>
        </row>
        <row r="248">
          <cell r="B248">
            <v>246</v>
          </cell>
          <cell r="C248">
            <v>5</v>
          </cell>
          <cell r="E248" t="str">
            <v>Reelica HANSON</v>
          </cell>
          <cell r="F248">
            <v>12</v>
          </cell>
          <cell r="H248" t="str">
            <v>Karina GRIGORJAN</v>
          </cell>
        </row>
        <row r="249">
          <cell r="B249">
            <v>247</v>
          </cell>
          <cell r="C249">
            <v>4</v>
          </cell>
          <cell r="D249" t="str">
            <v>A</v>
          </cell>
          <cell r="E249" t="str">
            <v>Daria SEMENOVA (välis)</v>
          </cell>
          <cell r="F249">
            <v>10</v>
          </cell>
          <cell r="G249" t="str">
            <v>X</v>
          </cell>
          <cell r="H249" t="str">
            <v>Alina JAGNENKOVA</v>
          </cell>
          <cell r="I249" t="str">
            <v>11.7</v>
          </cell>
          <cell r="J249" t="str">
            <v>11.8</v>
          </cell>
          <cell r="K249" t="str">
            <v>11.6</v>
          </cell>
          <cell r="L249" t="str">
            <v>0.0</v>
          </cell>
          <cell r="M249" t="str">
            <v>0.0</v>
          </cell>
          <cell r="N249">
            <v>11</v>
          </cell>
          <cell r="O249">
            <v>7</v>
          </cell>
          <cell r="P249">
            <v>11</v>
          </cell>
          <cell r="Q249">
            <v>8</v>
          </cell>
          <cell r="R249">
            <v>11</v>
          </cell>
          <cell r="S249">
            <v>6</v>
          </cell>
          <cell r="T249">
            <v>0</v>
          </cell>
          <cell r="U249">
            <v>0</v>
          </cell>
          <cell r="V249">
            <v>0</v>
          </cell>
          <cell r="W249">
            <v>0</v>
          </cell>
          <cell r="X249">
            <v>1</v>
          </cell>
          <cell r="Y249">
            <v>1</v>
          </cell>
          <cell r="Z249">
            <v>1</v>
          </cell>
          <cell r="AA249">
            <v>0</v>
          </cell>
          <cell r="AB249">
            <v>0</v>
          </cell>
          <cell r="AC249">
            <v>0</v>
          </cell>
          <cell r="AD249">
            <v>0</v>
          </cell>
          <cell r="AE249">
            <v>0</v>
          </cell>
          <cell r="AF249">
            <v>0</v>
          </cell>
          <cell r="AG249">
            <v>0</v>
          </cell>
          <cell r="AH249">
            <v>3</v>
          </cell>
          <cell r="AI249" t="str">
            <v xml:space="preserve"> -</v>
          </cell>
          <cell r="AJ249">
            <v>0</v>
          </cell>
          <cell r="AK249">
            <v>1</v>
          </cell>
          <cell r="AL249">
            <v>0</v>
          </cell>
        </row>
        <row r="250">
          <cell r="B250">
            <v>248</v>
          </cell>
          <cell r="C250">
            <v>6</v>
          </cell>
          <cell r="D250" t="str">
            <v>C</v>
          </cell>
          <cell r="E250" t="str">
            <v>Tatjana TŠISTJAKOVA</v>
          </cell>
          <cell r="F250">
            <v>11</v>
          </cell>
          <cell r="G250" t="str">
            <v>Y</v>
          </cell>
          <cell r="H250" t="str">
            <v>Maria VINOGRADOVA (välis)</v>
          </cell>
          <cell r="I250" t="str">
            <v>0.0</v>
          </cell>
          <cell r="J250" t="str">
            <v>0.0</v>
          </cell>
          <cell r="K250" t="str">
            <v>0.0</v>
          </cell>
          <cell r="L250" t="str">
            <v>0.0</v>
          </cell>
          <cell r="M250" t="str">
            <v>0.0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t="str">
            <v xml:space="preserve"> -</v>
          </cell>
          <cell r="AJ250">
            <v>0</v>
          </cell>
          <cell r="AK250">
            <v>0</v>
          </cell>
          <cell r="AL250">
            <v>0</v>
          </cell>
        </row>
        <row r="251">
          <cell r="B251">
            <v>249</v>
          </cell>
          <cell r="C251">
            <v>5</v>
          </cell>
          <cell r="D251" t="str">
            <v>B</v>
          </cell>
          <cell r="E251" t="str">
            <v>Reelica HANSON</v>
          </cell>
          <cell r="F251">
            <v>12</v>
          </cell>
          <cell r="G251" t="str">
            <v>Z</v>
          </cell>
          <cell r="H251" t="str">
            <v>Karina GRIGORJAN</v>
          </cell>
          <cell r="I251" t="str">
            <v>0.0</v>
          </cell>
          <cell r="J251" t="str">
            <v>0.0</v>
          </cell>
          <cell r="K251" t="str">
            <v>0.0</v>
          </cell>
          <cell r="L251" t="str">
            <v>0.0</v>
          </cell>
          <cell r="M251" t="str">
            <v>0.0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t="str">
            <v xml:space="preserve"> -</v>
          </cell>
          <cell r="AJ251">
            <v>0</v>
          </cell>
          <cell r="AK251">
            <v>0</v>
          </cell>
          <cell r="AL251">
            <v>0</v>
          </cell>
          <cell r="AM251">
            <v>1</v>
          </cell>
          <cell r="AN251">
            <v>1</v>
          </cell>
        </row>
        <row r="252">
          <cell r="B252">
            <v>250</v>
          </cell>
          <cell r="AK252">
            <v>4</v>
          </cell>
          <cell r="AL252">
            <v>1</v>
          </cell>
          <cell r="AM252" t="str">
            <v>1 - 4</v>
          </cell>
          <cell r="AN252">
            <v>1</v>
          </cell>
        </row>
        <row r="253">
          <cell r="B253">
            <v>251</v>
          </cell>
          <cell r="C253">
            <v>3</v>
          </cell>
          <cell r="D253">
            <v>3</v>
          </cell>
          <cell r="E253" t="str">
            <v>LTK Narova</v>
          </cell>
          <cell r="F253">
            <v>9</v>
          </cell>
          <cell r="G253">
            <v>4</v>
          </cell>
          <cell r="H253" t="str">
            <v>LTK Kalev</v>
          </cell>
          <cell r="AO253" t="str">
            <v xml:space="preserve"> </v>
          </cell>
          <cell r="AP253" t="str">
            <v xml:space="preserve"> </v>
          </cell>
        </row>
        <row r="254">
          <cell r="B254">
            <v>252</v>
          </cell>
          <cell r="C254">
            <v>4</v>
          </cell>
          <cell r="D254" t="str">
            <v>A</v>
          </cell>
          <cell r="E254" t="str">
            <v>Vitalia REINOL</v>
          </cell>
          <cell r="F254">
            <v>11</v>
          </cell>
          <cell r="G254" t="str">
            <v>Y</v>
          </cell>
          <cell r="H254" t="str">
            <v>Pille VEESAAR</v>
          </cell>
          <cell r="I254" t="str">
            <v>11.3</v>
          </cell>
          <cell r="J254" t="str">
            <v>8.11</v>
          </cell>
          <cell r="K254" t="str">
            <v>12.10</v>
          </cell>
          <cell r="L254" t="str">
            <v>11.8</v>
          </cell>
          <cell r="M254" t="str">
            <v>0.0</v>
          </cell>
          <cell r="N254">
            <v>11</v>
          </cell>
          <cell r="O254">
            <v>3</v>
          </cell>
          <cell r="P254">
            <v>8</v>
          </cell>
          <cell r="Q254">
            <v>11</v>
          </cell>
          <cell r="R254">
            <v>12</v>
          </cell>
          <cell r="S254">
            <v>10</v>
          </cell>
          <cell r="T254">
            <v>11</v>
          </cell>
          <cell r="U254">
            <v>8</v>
          </cell>
          <cell r="V254">
            <v>0</v>
          </cell>
          <cell r="W254">
            <v>0</v>
          </cell>
          <cell r="X254">
            <v>1</v>
          </cell>
          <cell r="Y254">
            <v>0</v>
          </cell>
          <cell r="Z254">
            <v>1</v>
          </cell>
          <cell r="AA254">
            <v>1</v>
          </cell>
          <cell r="AB254">
            <v>0</v>
          </cell>
          <cell r="AC254">
            <v>0</v>
          </cell>
          <cell r="AD254">
            <v>1</v>
          </cell>
          <cell r="AE254">
            <v>0</v>
          </cell>
          <cell r="AF254">
            <v>0</v>
          </cell>
          <cell r="AG254">
            <v>0</v>
          </cell>
          <cell r="AH254">
            <v>3</v>
          </cell>
          <cell r="AI254" t="str">
            <v xml:space="preserve"> -</v>
          </cell>
          <cell r="AJ254">
            <v>1</v>
          </cell>
          <cell r="AK254">
            <v>1</v>
          </cell>
          <cell r="AL254">
            <v>0</v>
          </cell>
        </row>
        <row r="255">
          <cell r="B255">
            <v>253</v>
          </cell>
          <cell r="C255">
            <v>5</v>
          </cell>
          <cell r="D255" t="str">
            <v>B</v>
          </cell>
          <cell r="E255" t="str">
            <v>Anastassia MELNIKOVA</v>
          </cell>
          <cell r="F255">
            <v>10</v>
          </cell>
          <cell r="G255" t="str">
            <v>X</v>
          </cell>
          <cell r="H255" t="str">
            <v>Merje AAS</v>
          </cell>
          <cell r="I255" t="str">
            <v>11.8</v>
          </cell>
          <cell r="J255" t="str">
            <v>9.11</v>
          </cell>
          <cell r="K255" t="str">
            <v>11.8</v>
          </cell>
          <cell r="L255" t="str">
            <v>11.8</v>
          </cell>
          <cell r="M255" t="str">
            <v>0.0</v>
          </cell>
          <cell r="N255">
            <v>11</v>
          </cell>
          <cell r="O255">
            <v>8</v>
          </cell>
          <cell r="P255">
            <v>9</v>
          </cell>
          <cell r="Q255">
            <v>11</v>
          </cell>
          <cell r="R255">
            <v>11</v>
          </cell>
          <cell r="S255">
            <v>8</v>
          </cell>
          <cell r="T255">
            <v>11</v>
          </cell>
          <cell r="U255">
            <v>8</v>
          </cell>
          <cell r="V255">
            <v>0</v>
          </cell>
          <cell r="W255">
            <v>0</v>
          </cell>
          <cell r="X255">
            <v>1</v>
          </cell>
          <cell r="Y255">
            <v>0</v>
          </cell>
          <cell r="Z255">
            <v>1</v>
          </cell>
          <cell r="AA255">
            <v>1</v>
          </cell>
          <cell r="AB255">
            <v>0</v>
          </cell>
          <cell r="AC255">
            <v>0</v>
          </cell>
          <cell r="AD255">
            <v>1</v>
          </cell>
          <cell r="AE255">
            <v>0</v>
          </cell>
          <cell r="AF255">
            <v>0</v>
          </cell>
          <cell r="AG255">
            <v>0</v>
          </cell>
          <cell r="AH255">
            <v>3</v>
          </cell>
          <cell r="AI255" t="str">
            <v xml:space="preserve"> -</v>
          </cell>
          <cell r="AJ255">
            <v>1</v>
          </cell>
          <cell r="AK255">
            <v>1</v>
          </cell>
          <cell r="AL255">
            <v>0</v>
          </cell>
        </row>
        <row r="256">
          <cell r="B256">
            <v>254</v>
          </cell>
          <cell r="C256">
            <v>6</v>
          </cell>
          <cell r="D256" t="str">
            <v>C</v>
          </cell>
          <cell r="E256" t="str">
            <v>Arina LITVINOVA</v>
          </cell>
          <cell r="F256">
            <v>12</v>
          </cell>
          <cell r="G256" t="str">
            <v>Z</v>
          </cell>
          <cell r="H256" t="str">
            <v>Kai THORNBECH</v>
          </cell>
          <cell r="I256" t="str">
            <v>11.8</v>
          </cell>
          <cell r="J256" t="str">
            <v>11.6</v>
          </cell>
          <cell r="K256" t="str">
            <v>11.9</v>
          </cell>
          <cell r="L256" t="str">
            <v>0.0</v>
          </cell>
          <cell r="M256" t="str">
            <v>0.0</v>
          </cell>
          <cell r="N256">
            <v>11</v>
          </cell>
          <cell r="O256">
            <v>8</v>
          </cell>
          <cell r="P256">
            <v>11</v>
          </cell>
          <cell r="Q256">
            <v>6</v>
          </cell>
          <cell r="R256">
            <v>11</v>
          </cell>
          <cell r="S256">
            <v>9</v>
          </cell>
          <cell r="T256">
            <v>0</v>
          </cell>
          <cell r="U256">
            <v>0</v>
          </cell>
          <cell r="V256">
            <v>0</v>
          </cell>
          <cell r="W256">
            <v>0</v>
          </cell>
          <cell r="X256">
            <v>1</v>
          </cell>
          <cell r="Y256">
            <v>1</v>
          </cell>
          <cell r="Z256">
            <v>1</v>
          </cell>
          <cell r="AA256">
            <v>0</v>
          </cell>
          <cell r="AB256">
            <v>0</v>
          </cell>
          <cell r="AC256">
            <v>0</v>
          </cell>
          <cell r="AD256">
            <v>0</v>
          </cell>
          <cell r="AE256">
            <v>0</v>
          </cell>
          <cell r="AF256">
            <v>0</v>
          </cell>
          <cell r="AG256">
            <v>0</v>
          </cell>
          <cell r="AH256">
            <v>3</v>
          </cell>
          <cell r="AI256" t="str">
            <v xml:space="preserve"> -</v>
          </cell>
          <cell r="AJ256">
            <v>0</v>
          </cell>
          <cell r="AK256">
            <v>1</v>
          </cell>
          <cell r="AL256">
            <v>0</v>
          </cell>
        </row>
        <row r="257">
          <cell r="B257">
            <v>255</v>
          </cell>
          <cell r="C257">
            <v>4</v>
          </cell>
          <cell r="E257" t="str">
            <v>Vitalia REINOL</v>
          </cell>
          <cell r="F257">
            <v>12</v>
          </cell>
          <cell r="H257" t="str">
            <v>Kai THORNBECH</v>
          </cell>
          <cell r="I257" t="str">
            <v>8.11</v>
          </cell>
          <cell r="J257" t="str">
            <v>5.11</v>
          </cell>
          <cell r="K257" t="str">
            <v>5.11</v>
          </cell>
          <cell r="L257" t="str">
            <v>0.0</v>
          </cell>
          <cell r="M257" t="str">
            <v>0.0</v>
          </cell>
          <cell r="N257">
            <v>8</v>
          </cell>
          <cell r="O257">
            <v>11</v>
          </cell>
          <cell r="P257">
            <v>5</v>
          </cell>
          <cell r="Q257">
            <v>11</v>
          </cell>
          <cell r="R257">
            <v>5</v>
          </cell>
          <cell r="S257">
            <v>11</v>
          </cell>
          <cell r="T257">
            <v>0</v>
          </cell>
          <cell r="U257">
            <v>0</v>
          </cell>
          <cell r="V257">
            <v>0</v>
          </cell>
          <cell r="W257">
            <v>0</v>
          </cell>
          <cell r="X257">
            <v>0</v>
          </cell>
          <cell r="Y257">
            <v>0</v>
          </cell>
          <cell r="Z257">
            <v>0</v>
          </cell>
          <cell r="AA257">
            <v>0</v>
          </cell>
          <cell r="AB257">
            <v>0</v>
          </cell>
          <cell r="AC257">
            <v>1</v>
          </cell>
          <cell r="AD257">
            <v>1</v>
          </cell>
          <cell r="AE257">
            <v>1</v>
          </cell>
          <cell r="AF257">
            <v>0</v>
          </cell>
          <cell r="AG257">
            <v>0</v>
          </cell>
          <cell r="AH257">
            <v>0</v>
          </cell>
          <cell r="AI257" t="str">
            <v xml:space="preserve"> -</v>
          </cell>
          <cell r="AJ257">
            <v>3</v>
          </cell>
          <cell r="AK257">
            <v>0</v>
          </cell>
          <cell r="AL257">
            <v>1</v>
          </cell>
        </row>
        <row r="258">
          <cell r="B258">
            <v>256</v>
          </cell>
          <cell r="C258">
            <v>6</v>
          </cell>
          <cell r="E258" t="str">
            <v>Arina LITVINOVA</v>
          </cell>
          <cell r="F258">
            <v>13</v>
          </cell>
          <cell r="H258" t="str">
            <v>Kätlin LATT</v>
          </cell>
        </row>
        <row r="259">
          <cell r="B259">
            <v>257</v>
          </cell>
          <cell r="C259">
            <v>4</v>
          </cell>
          <cell r="D259" t="str">
            <v>A</v>
          </cell>
          <cell r="E259" t="str">
            <v>Vitalia REINOL</v>
          </cell>
          <cell r="F259">
            <v>10</v>
          </cell>
          <cell r="G259" t="str">
            <v>X</v>
          </cell>
          <cell r="H259" t="str">
            <v>Merje AAS</v>
          </cell>
          <cell r="I259" t="str">
            <v>5.11</v>
          </cell>
          <cell r="J259" t="str">
            <v>13.11</v>
          </cell>
          <cell r="K259" t="str">
            <v>11.4</v>
          </cell>
          <cell r="L259" t="str">
            <v>11.8</v>
          </cell>
          <cell r="M259" t="str">
            <v>0.0</v>
          </cell>
          <cell r="N259">
            <v>5</v>
          </cell>
          <cell r="O259">
            <v>11</v>
          </cell>
          <cell r="P259">
            <v>13</v>
          </cell>
          <cell r="Q259">
            <v>11</v>
          </cell>
          <cell r="R259">
            <v>11</v>
          </cell>
          <cell r="S259">
            <v>4</v>
          </cell>
          <cell r="T259">
            <v>11</v>
          </cell>
          <cell r="U259">
            <v>8</v>
          </cell>
          <cell r="V259">
            <v>0</v>
          </cell>
          <cell r="W259">
            <v>0</v>
          </cell>
          <cell r="X259">
            <v>0</v>
          </cell>
          <cell r="Y259">
            <v>1</v>
          </cell>
          <cell r="Z259">
            <v>1</v>
          </cell>
          <cell r="AA259">
            <v>1</v>
          </cell>
          <cell r="AB259">
            <v>0</v>
          </cell>
          <cell r="AC259">
            <v>1</v>
          </cell>
          <cell r="AD259">
            <v>0</v>
          </cell>
          <cell r="AE259">
            <v>0</v>
          </cell>
          <cell r="AF259">
            <v>0</v>
          </cell>
          <cell r="AG259">
            <v>0</v>
          </cell>
          <cell r="AH259">
            <v>3</v>
          </cell>
          <cell r="AI259" t="str">
            <v xml:space="preserve"> -</v>
          </cell>
          <cell r="AJ259">
            <v>1</v>
          </cell>
          <cell r="AK259">
            <v>1</v>
          </cell>
          <cell r="AL259">
            <v>0</v>
          </cell>
        </row>
        <row r="260">
          <cell r="B260">
            <v>258</v>
          </cell>
          <cell r="C260">
            <v>6</v>
          </cell>
          <cell r="D260" t="str">
            <v>C</v>
          </cell>
          <cell r="E260" t="str">
            <v>Arina LITVINOVA</v>
          </cell>
          <cell r="F260">
            <v>11</v>
          </cell>
          <cell r="G260" t="str">
            <v>Y</v>
          </cell>
          <cell r="H260" t="str">
            <v>Pille VEESAAR</v>
          </cell>
          <cell r="I260" t="str">
            <v>0.0</v>
          </cell>
          <cell r="J260" t="str">
            <v>0.0</v>
          </cell>
          <cell r="K260" t="str">
            <v>0.0</v>
          </cell>
          <cell r="L260" t="str">
            <v>0.0</v>
          </cell>
          <cell r="M260" t="str">
            <v>0.0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t="str">
            <v xml:space="preserve"> -</v>
          </cell>
          <cell r="AJ260">
            <v>0</v>
          </cell>
          <cell r="AK260">
            <v>0</v>
          </cell>
          <cell r="AL260">
            <v>0</v>
          </cell>
        </row>
        <row r="261">
          <cell r="B261">
            <v>259</v>
          </cell>
          <cell r="C261">
            <v>5</v>
          </cell>
          <cell r="D261" t="str">
            <v>B</v>
          </cell>
          <cell r="E261" t="str">
            <v>Anastassia MELNIKOVA</v>
          </cell>
          <cell r="F261">
            <v>12</v>
          </cell>
          <cell r="G261" t="str">
            <v>Z</v>
          </cell>
          <cell r="H261" t="str">
            <v>Kai THORNBECH</v>
          </cell>
          <cell r="I261" t="str">
            <v>0.0</v>
          </cell>
          <cell r="J261" t="str">
            <v>0.0</v>
          </cell>
          <cell r="K261" t="str">
            <v>0.0</v>
          </cell>
          <cell r="L261" t="str">
            <v>0.0</v>
          </cell>
          <cell r="M261" t="str">
            <v>0.0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t="str">
            <v xml:space="preserve"> -</v>
          </cell>
          <cell r="AJ261">
            <v>0</v>
          </cell>
          <cell r="AK261">
            <v>0</v>
          </cell>
          <cell r="AL261">
            <v>0</v>
          </cell>
          <cell r="AM261">
            <v>1</v>
          </cell>
          <cell r="AN261">
            <v>1</v>
          </cell>
        </row>
        <row r="262">
          <cell r="B262">
            <v>260</v>
          </cell>
          <cell r="AK262">
            <v>4</v>
          </cell>
          <cell r="AL262">
            <v>1</v>
          </cell>
          <cell r="AM262" t="str">
            <v>4 - 1</v>
          </cell>
          <cell r="AN262">
            <v>2</v>
          </cell>
        </row>
        <row r="263">
          <cell r="B263">
            <v>261</v>
          </cell>
          <cell r="C263">
            <v>3</v>
          </cell>
          <cell r="D263">
            <v>5</v>
          </cell>
          <cell r="E263" t="str">
            <v>Pärnu-Jaagupi LTK</v>
          </cell>
          <cell r="F263">
            <v>9</v>
          </cell>
          <cell r="G263">
            <v>6</v>
          </cell>
          <cell r="H263" t="str">
            <v>Lauatennisekeskus</v>
          </cell>
          <cell r="AO263" t="str">
            <v xml:space="preserve"> </v>
          </cell>
          <cell r="AP263" t="str">
            <v xml:space="preserve"> </v>
          </cell>
        </row>
        <row r="264">
          <cell r="B264">
            <v>262</v>
          </cell>
          <cell r="C264">
            <v>4</v>
          </cell>
          <cell r="D264" t="str">
            <v>A</v>
          </cell>
          <cell r="E264" t="str">
            <v>Sofia Viktoria GEROISKAJA (laen)</v>
          </cell>
          <cell r="F264">
            <v>11</v>
          </cell>
          <cell r="G264" t="str">
            <v>Y</v>
          </cell>
          <cell r="H264" t="str">
            <v>Kristi ERNITS (laen)</v>
          </cell>
          <cell r="I264" t="str">
            <v>11.2</v>
          </cell>
          <cell r="J264" t="str">
            <v>11.4</v>
          </cell>
          <cell r="K264" t="str">
            <v>11.8</v>
          </cell>
          <cell r="L264" t="str">
            <v>0.0</v>
          </cell>
          <cell r="M264" t="str">
            <v>0.0</v>
          </cell>
          <cell r="N264">
            <v>11</v>
          </cell>
          <cell r="O264">
            <v>2</v>
          </cell>
          <cell r="P264">
            <v>11</v>
          </cell>
          <cell r="Q264">
            <v>4</v>
          </cell>
          <cell r="R264">
            <v>11</v>
          </cell>
          <cell r="S264">
            <v>8</v>
          </cell>
          <cell r="T264">
            <v>0</v>
          </cell>
          <cell r="U264">
            <v>0</v>
          </cell>
          <cell r="V264">
            <v>0</v>
          </cell>
          <cell r="W264">
            <v>0</v>
          </cell>
          <cell r="X264">
            <v>1</v>
          </cell>
          <cell r="Y264">
            <v>1</v>
          </cell>
          <cell r="Z264">
            <v>1</v>
          </cell>
          <cell r="AA264">
            <v>0</v>
          </cell>
          <cell r="AB264">
            <v>0</v>
          </cell>
          <cell r="AC264">
            <v>0</v>
          </cell>
          <cell r="AD264">
            <v>0</v>
          </cell>
          <cell r="AE264">
            <v>0</v>
          </cell>
          <cell r="AF264">
            <v>0</v>
          </cell>
          <cell r="AG264">
            <v>0</v>
          </cell>
          <cell r="AH264">
            <v>3</v>
          </cell>
          <cell r="AI264" t="str">
            <v xml:space="preserve"> -</v>
          </cell>
          <cell r="AJ264">
            <v>0</v>
          </cell>
          <cell r="AK264">
            <v>1</v>
          </cell>
          <cell r="AL264">
            <v>0</v>
          </cell>
        </row>
        <row r="265">
          <cell r="B265">
            <v>263</v>
          </cell>
          <cell r="C265">
            <v>5</v>
          </cell>
          <cell r="D265" t="str">
            <v>B</v>
          </cell>
          <cell r="E265" t="str">
            <v>Ketrin SALUMAA</v>
          </cell>
          <cell r="F265">
            <v>10</v>
          </cell>
          <cell r="G265" t="str">
            <v>X</v>
          </cell>
          <cell r="H265" t="str">
            <v>Aire KURGPÕLD</v>
          </cell>
          <cell r="I265" t="str">
            <v>11.4</v>
          </cell>
          <cell r="J265" t="str">
            <v>11.2</v>
          </cell>
          <cell r="K265" t="str">
            <v>11.5</v>
          </cell>
          <cell r="L265" t="str">
            <v>0.0</v>
          </cell>
          <cell r="M265" t="str">
            <v>0.0</v>
          </cell>
          <cell r="N265">
            <v>11</v>
          </cell>
          <cell r="O265">
            <v>4</v>
          </cell>
          <cell r="P265">
            <v>11</v>
          </cell>
          <cell r="Q265">
            <v>2</v>
          </cell>
          <cell r="R265">
            <v>11</v>
          </cell>
          <cell r="S265">
            <v>5</v>
          </cell>
          <cell r="T265">
            <v>0</v>
          </cell>
          <cell r="U265">
            <v>0</v>
          </cell>
          <cell r="V265">
            <v>0</v>
          </cell>
          <cell r="W265">
            <v>0</v>
          </cell>
          <cell r="X265">
            <v>1</v>
          </cell>
          <cell r="Y265">
            <v>1</v>
          </cell>
          <cell r="Z265">
            <v>1</v>
          </cell>
          <cell r="AA265">
            <v>0</v>
          </cell>
          <cell r="AB265">
            <v>0</v>
          </cell>
          <cell r="AC265">
            <v>0</v>
          </cell>
          <cell r="AD265">
            <v>0</v>
          </cell>
          <cell r="AE265">
            <v>0</v>
          </cell>
          <cell r="AF265">
            <v>0</v>
          </cell>
          <cell r="AG265">
            <v>0</v>
          </cell>
          <cell r="AH265">
            <v>3</v>
          </cell>
          <cell r="AI265" t="str">
            <v xml:space="preserve"> -</v>
          </cell>
          <cell r="AJ265">
            <v>0</v>
          </cell>
          <cell r="AK265">
            <v>1</v>
          </cell>
          <cell r="AL265">
            <v>0</v>
          </cell>
        </row>
        <row r="266">
          <cell r="B266">
            <v>264</v>
          </cell>
          <cell r="C266">
            <v>6</v>
          </cell>
          <cell r="D266" t="str">
            <v>C</v>
          </cell>
          <cell r="E266" t="str">
            <v>Karolin FIGOL</v>
          </cell>
          <cell r="F266">
            <v>12</v>
          </cell>
          <cell r="G266" t="str">
            <v>Z</v>
          </cell>
          <cell r="H266" t="str">
            <v>Neverly LUKAS</v>
          </cell>
          <cell r="I266" t="str">
            <v>11.3</v>
          </cell>
          <cell r="J266" t="str">
            <v>11.5</v>
          </cell>
          <cell r="K266" t="str">
            <v>11.8</v>
          </cell>
          <cell r="L266" t="str">
            <v>0.0</v>
          </cell>
          <cell r="M266" t="str">
            <v>0.0</v>
          </cell>
          <cell r="N266">
            <v>11</v>
          </cell>
          <cell r="O266">
            <v>3</v>
          </cell>
          <cell r="P266">
            <v>11</v>
          </cell>
          <cell r="Q266">
            <v>5</v>
          </cell>
          <cell r="R266">
            <v>11</v>
          </cell>
          <cell r="S266">
            <v>8</v>
          </cell>
          <cell r="T266">
            <v>0</v>
          </cell>
          <cell r="U266">
            <v>0</v>
          </cell>
          <cell r="V266">
            <v>0</v>
          </cell>
          <cell r="W266">
            <v>0</v>
          </cell>
          <cell r="X266">
            <v>1</v>
          </cell>
          <cell r="Y266">
            <v>1</v>
          </cell>
          <cell r="Z266">
            <v>1</v>
          </cell>
          <cell r="AA266">
            <v>0</v>
          </cell>
          <cell r="AB266">
            <v>0</v>
          </cell>
          <cell r="AC266">
            <v>0</v>
          </cell>
          <cell r="AD266">
            <v>0</v>
          </cell>
          <cell r="AE266">
            <v>0</v>
          </cell>
          <cell r="AF266">
            <v>0</v>
          </cell>
          <cell r="AG266">
            <v>0</v>
          </cell>
          <cell r="AH266">
            <v>3</v>
          </cell>
          <cell r="AI266" t="str">
            <v xml:space="preserve"> -</v>
          </cell>
          <cell r="AJ266">
            <v>0</v>
          </cell>
          <cell r="AK266">
            <v>1</v>
          </cell>
          <cell r="AL266">
            <v>0</v>
          </cell>
        </row>
        <row r="267">
          <cell r="B267">
            <v>265</v>
          </cell>
          <cell r="C267">
            <v>5</v>
          </cell>
          <cell r="E267" t="str">
            <v>Ketrin SALUMAA</v>
          </cell>
          <cell r="F267">
            <v>10</v>
          </cell>
          <cell r="H267" t="str">
            <v>Aire KURGPÕLD</v>
          </cell>
          <cell r="I267" t="str">
            <v>11.6</v>
          </cell>
          <cell r="J267" t="str">
            <v>11.3</v>
          </cell>
          <cell r="K267" t="str">
            <v>9.11</v>
          </cell>
          <cell r="L267" t="str">
            <v>8.11</v>
          </cell>
          <cell r="M267" t="str">
            <v>11.8</v>
          </cell>
          <cell r="N267">
            <v>11</v>
          </cell>
          <cell r="O267">
            <v>6</v>
          </cell>
          <cell r="P267">
            <v>11</v>
          </cell>
          <cell r="Q267">
            <v>3</v>
          </cell>
          <cell r="R267">
            <v>9</v>
          </cell>
          <cell r="S267">
            <v>11</v>
          </cell>
          <cell r="T267">
            <v>8</v>
          </cell>
          <cell r="U267">
            <v>11</v>
          </cell>
          <cell r="V267">
            <v>11</v>
          </cell>
          <cell r="W267">
            <v>8</v>
          </cell>
          <cell r="X267">
            <v>1</v>
          </cell>
          <cell r="Y267">
            <v>1</v>
          </cell>
          <cell r="Z267">
            <v>0</v>
          </cell>
          <cell r="AA267">
            <v>0</v>
          </cell>
          <cell r="AB267">
            <v>1</v>
          </cell>
          <cell r="AC267">
            <v>0</v>
          </cell>
          <cell r="AD267">
            <v>0</v>
          </cell>
          <cell r="AE267">
            <v>1</v>
          </cell>
          <cell r="AF267">
            <v>1</v>
          </cell>
          <cell r="AG267">
            <v>0</v>
          </cell>
          <cell r="AH267">
            <v>3</v>
          </cell>
          <cell r="AI267" t="str">
            <v xml:space="preserve"> -</v>
          </cell>
          <cell r="AJ267">
            <v>2</v>
          </cell>
          <cell r="AK267">
            <v>1</v>
          </cell>
          <cell r="AL267">
            <v>0</v>
          </cell>
        </row>
        <row r="268">
          <cell r="B268">
            <v>266</v>
          </cell>
          <cell r="C268">
            <v>6</v>
          </cell>
          <cell r="E268" t="str">
            <v>Karolin FIGOL</v>
          </cell>
          <cell r="F268">
            <v>11</v>
          </cell>
          <cell r="H268" t="str">
            <v>Kristi ERNITS (laen)</v>
          </cell>
        </row>
        <row r="269">
          <cell r="B269">
            <v>267</v>
          </cell>
          <cell r="C269">
            <v>4</v>
          </cell>
          <cell r="D269" t="str">
            <v>A</v>
          </cell>
          <cell r="E269" t="str">
            <v>Sofia Viktoria GEROISKAJA (laen)</v>
          </cell>
          <cell r="F269">
            <v>10</v>
          </cell>
          <cell r="G269" t="str">
            <v>X</v>
          </cell>
          <cell r="H269" t="str">
            <v>Aire KURGPÕLD</v>
          </cell>
          <cell r="I269" t="str">
            <v>0.0</v>
          </cell>
          <cell r="J269" t="str">
            <v>0.0</v>
          </cell>
          <cell r="K269" t="str">
            <v>0.0</v>
          </cell>
          <cell r="L269" t="str">
            <v>0.0</v>
          </cell>
          <cell r="M269" t="str">
            <v>0.0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t="str">
            <v xml:space="preserve"> -</v>
          </cell>
          <cell r="AJ269">
            <v>0</v>
          </cell>
          <cell r="AK269">
            <v>0</v>
          </cell>
          <cell r="AL269">
            <v>0</v>
          </cell>
        </row>
        <row r="270">
          <cell r="B270">
            <v>268</v>
          </cell>
          <cell r="C270">
            <v>6</v>
          </cell>
          <cell r="D270" t="str">
            <v>C</v>
          </cell>
          <cell r="E270" t="str">
            <v>Karolin FIGOL</v>
          </cell>
          <cell r="F270">
            <v>11</v>
          </cell>
          <cell r="G270" t="str">
            <v>Y</v>
          </cell>
          <cell r="H270" t="str">
            <v>Kristi ERNITS (laen)</v>
          </cell>
          <cell r="I270" t="str">
            <v>0.0</v>
          </cell>
          <cell r="J270" t="str">
            <v>0.0</v>
          </cell>
          <cell r="K270" t="str">
            <v>0.0</v>
          </cell>
          <cell r="L270" t="str">
            <v>0.0</v>
          </cell>
          <cell r="M270" t="str">
            <v>0.0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t="str">
            <v xml:space="preserve"> -</v>
          </cell>
          <cell r="AJ270">
            <v>0</v>
          </cell>
          <cell r="AK270">
            <v>0</v>
          </cell>
          <cell r="AL270">
            <v>0</v>
          </cell>
        </row>
        <row r="271">
          <cell r="B271">
            <v>269</v>
          </cell>
          <cell r="C271">
            <v>5</v>
          </cell>
          <cell r="D271" t="str">
            <v>B</v>
          </cell>
          <cell r="E271" t="str">
            <v>Ketrin SALUMAA</v>
          </cell>
          <cell r="F271">
            <v>12</v>
          </cell>
          <cell r="G271" t="str">
            <v>Z</v>
          </cell>
          <cell r="H271" t="str">
            <v>Neverly LUKAS</v>
          </cell>
          <cell r="I271" t="str">
            <v>0.0</v>
          </cell>
          <cell r="J271" t="str">
            <v>0.0</v>
          </cell>
          <cell r="K271" t="str">
            <v>0.0</v>
          </cell>
          <cell r="L271" t="str">
            <v>0.0</v>
          </cell>
          <cell r="M271" t="str">
            <v>0.0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t="str">
            <v xml:space="preserve"> -</v>
          </cell>
          <cell r="AJ271">
            <v>0</v>
          </cell>
          <cell r="AK271">
            <v>0</v>
          </cell>
          <cell r="AL271">
            <v>0</v>
          </cell>
          <cell r="AM271">
            <v>1</v>
          </cell>
          <cell r="AN271">
            <v>1</v>
          </cell>
        </row>
        <row r="272">
          <cell r="B272">
            <v>270</v>
          </cell>
          <cell r="AK272">
            <v>4</v>
          </cell>
          <cell r="AL272">
            <v>0</v>
          </cell>
          <cell r="AM272" t="str">
            <v>4 - 0</v>
          </cell>
          <cell r="AN272">
            <v>2</v>
          </cell>
        </row>
        <row r="273">
          <cell r="B273">
            <v>271</v>
          </cell>
          <cell r="C273">
            <v>3</v>
          </cell>
          <cell r="D273">
            <v>8</v>
          </cell>
          <cell r="E273" t="str">
            <v>-</v>
          </cell>
          <cell r="F273">
            <v>9</v>
          </cell>
          <cell r="G273">
            <v>7</v>
          </cell>
          <cell r="H273" t="str">
            <v>TalTech SK / Rakvere SK</v>
          </cell>
          <cell r="AO273" t="str">
            <v xml:space="preserve"> </v>
          </cell>
          <cell r="AP273" t="str">
            <v xml:space="preserve"> </v>
          </cell>
        </row>
        <row r="274">
          <cell r="B274">
            <v>272</v>
          </cell>
          <cell r="C274">
            <v>4</v>
          </cell>
          <cell r="D274" t="str">
            <v>A</v>
          </cell>
          <cell r="E274" t="e">
            <v>#N/A</v>
          </cell>
          <cell r="F274">
            <v>11</v>
          </cell>
          <cell r="G274" t="str">
            <v>Y</v>
          </cell>
          <cell r="H274" t="e">
            <v>#N/A</v>
          </cell>
          <cell r="I274" t="str">
            <v>0.0</v>
          </cell>
          <cell r="J274" t="str">
            <v>0.0</v>
          </cell>
          <cell r="K274" t="str">
            <v>0.0</v>
          </cell>
          <cell r="L274" t="str">
            <v>0.0</v>
          </cell>
          <cell r="M274" t="str">
            <v>0.0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t="str">
            <v xml:space="preserve"> -</v>
          </cell>
          <cell r="AJ274">
            <v>0</v>
          </cell>
          <cell r="AK274">
            <v>0</v>
          </cell>
          <cell r="AL274">
            <v>0</v>
          </cell>
        </row>
        <row r="275">
          <cell r="B275">
            <v>273</v>
          </cell>
          <cell r="C275">
            <v>5</v>
          </cell>
          <cell r="D275" t="str">
            <v>B</v>
          </cell>
          <cell r="E275" t="e">
            <v>#N/A</v>
          </cell>
          <cell r="F275">
            <v>10</v>
          </cell>
          <cell r="G275" t="str">
            <v>X</v>
          </cell>
          <cell r="H275" t="e">
            <v>#N/A</v>
          </cell>
          <cell r="I275" t="str">
            <v>0.0</v>
          </cell>
          <cell r="J275" t="str">
            <v>0.0</v>
          </cell>
          <cell r="K275" t="str">
            <v>0.0</v>
          </cell>
          <cell r="L275" t="str">
            <v>0.0</v>
          </cell>
          <cell r="M275" t="str">
            <v>0.0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t="str">
            <v xml:space="preserve"> -</v>
          </cell>
          <cell r="AJ275">
            <v>0</v>
          </cell>
          <cell r="AK275">
            <v>0</v>
          </cell>
          <cell r="AL275">
            <v>0</v>
          </cell>
        </row>
        <row r="276">
          <cell r="B276">
            <v>274</v>
          </cell>
          <cell r="C276">
            <v>6</v>
          </cell>
          <cell r="D276" t="str">
            <v>C</v>
          </cell>
          <cell r="E276" t="e">
            <v>#N/A</v>
          </cell>
          <cell r="F276">
            <v>12</v>
          </cell>
          <cell r="G276" t="str">
            <v>Z</v>
          </cell>
          <cell r="H276" t="e">
            <v>#N/A</v>
          </cell>
          <cell r="I276" t="str">
            <v>0.0</v>
          </cell>
          <cell r="J276" t="str">
            <v>0.0</v>
          </cell>
          <cell r="K276" t="str">
            <v>0.0</v>
          </cell>
          <cell r="L276" t="str">
            <v>0.0</v>
          </cell>
          <cell r="M276" t="str">
            <v>0.0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t="str">
            <v xml:space="preserve"> -</v>
          </cell>
          <cell r="AJ276">
            <v>0</v>
          </cell>
          <cell r="AK276">
            <v>0</v>
          </cell>
          <cell r="AL276">
            <v>0</v>
          </cell>
        </row>
        <row r="277">
          <cell r="B277">
            <v>275</v>
          </cell>
          <cell r="C277">
            <v>7</v>
          </cell>
          <cell r="E277" t="e">
            <v>#N/A</v>
          </cell>
          <cell r="F277">
            <v>13</v>
          </cell>
          <cell r="H277" t="e">
            <v>#N/A</v>
          </cell>
          <cell r="I277" t="str">
            <v>0.0</v>
          </cell>
          <cell r="J277" t="str">
            <v>0.0</v>
          </cell>
          <cell r="K277" t="str">
            <v>0.0</v>
          </cell>
          <cell r="L277" t="str">
            <v>0.0</v>
          </cell>
          <cell r="M277" t="str">
            <v>0.0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t="str">
            <v xml:space="preserve"> -</v>
          </cell>
          <cell r="AJ277">
            <v>0</v>
          </cell>
          <cell r="AK277">
            <v>0</v>
          </cell>
          <cell r="AL277">
            <v>0</v>
          </cell>
        </row>
        <row r="278">
          <cell r="B278">
            <v>276</v>
          </cell>
          <cell r="C278">
            <v>8</v>
          </cell>
          <cell r="E278" t="e">
            <v>#N/A</v>
          </cell>
          <cell r="F278">
            <v>14</v>
          </cell>
          <cell r="H278" t="e">
            <v>#N/A</v>
          </cell>
        </row>
        <row r="279">
          <cell r="B279">
            <v>277</v>
          </cell>
          <cell r="C279">
            <v>4</v>
          </cell>
          <cell r="D279" t="str">
            <v>A</v>
          </cell>
          <cell r="E279" t="e">
            <v>#N/A</v>
          </cell>
          <cell r="F279">
            <v>10</v>
          </cell>
          <cell r="G279" t="str">
            <v>X</v>
          </cell>
          <cell r="H279" t="e">
            <v>#N/A</v>
          </cell>
          <cell r="I279" t="str">
            <v>0.0</v>
          </cell>
          <cell r="J279" t="str">
            <v>0.0</v>
          </cell>
          <cell r="K279" t="str">
            <v>0.0</v>
          </cell>
          <cell r="L279" t="str">
            <v>0.0</v>
          </cell>
          <cell r="M279" t="str">
            <v>0.0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t="str">
            <v xml:space="preserve"> -</v>
          </cell>
          <cell r="AJ279">
            <v>0</v>
          </cell>
          <cell r="AK279">
            <v>0</v>
          </cell>
          <cell r="AL279">
            <v>0</v>
          </cell>
        </row>
        <row r="280">
          <cell r="B280">
            <v>278</v>
          </cell>
          <cell r="C280">
            <v>6</v>
          </cell>
          <cell r="D280" t="str">
            <v>C</v>
          </cell>
          <cell r="E280" t="e">
            <v>#N/A</v>
          </cell>
          <cell r="F280">
            <v>11</v>
          </cell>
          <cell r="G280" t="str">
            <v>Y</v>
          </cell>
          <cell r="H280" t="e">
            <v>#N/A</v>
          </cell>
          <cell r="I280" t="str">
            <v>0.0</v>
          </cell>
          <cell r="J280" t="str">
            <v>0.0</v>
          </cell>
          <cell r="K280" t="str">
            <v>0.0</v>
          </cell>
          <cell r="L280" t="str">
            <v>0.0</v>
          </cell>
          <cell r="M280" t="str">
            <v>0.0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t="str">
            <v xml:space="preserve"> -</v>
          </cell>
          <cell r="AJ280">
            <v>0</v>
          </cell>
          <cell r="AK280">
            <v>0</v>
          </cell>
          <cell r="AL280">
            <v>0</v>
          </cell>
        </row>
        <row r="281">
          <cell r="B281">
            <v>279</v>
          </cell>
          <cell r="C281">
            <v>5</v>
          </cell>
          <cell r="D281" t="str">
            <v>B</v>
          </cell>
          <cell r="E281" t="e">
            <v>#N/A</v>
          </cell>
          <cell r="F281">
            <v>12</v>
          </cell>
          <cell r="G281" t="str">
            <v>Z</v>
          </cell>
          <cell r="H281" t="e">
            <v>#N/A</v>
          </cell>
          <cell r="I281" t="str">
            <v>0.0</v>
          </cell>
          <cell r="J281" t="str">
            <v>0.0</v>
          </cell>
          <cell r="K281" t="str">
            <v>0.0</v>
          </cell>
          <cell r="L281" t="str">
            <v>0.0</v>
          </cell>
          <cell r="M281" t="str">
            <v>0.0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t="str">
            <v xml:space="preserve"> -</v>
          </cell>
          <cell r="AJ281">
            <v>0</v>
          </cell>
          <cell r="AK281">
            <v>0</v>
          </cell>
          <cell r="AL281">
            <v>0</v>
          </cell>
          <cell r="AM281">
            <v>1</v>
          </cell>
          <cell r="AN281">
            <v>1</v>
          </cell>
        </row>
        <row r="282">
          <cell r="B282">
            <v>280</v>
          </cell>
          <cell r="AK282">
            <v>0</v>
          </cell>
          <cell r="AL282">
            <v>0</v>
          </cell>
          <cell r="AM282" t="str">
            <v/>
          </cell>
          <cell r="AN282" t="str">
            <v/>
          </cell>
        </row>
        <row r="283">
          <cell r="B283">
            <v>281</v>
          </cell>
          <cell r="C283">
            <v>3</v>
          </cell>
          <cell r="D283">
            <v>2</v>
          </cell>
          <cell r="E283" t="str">
            <v>Aseri Spordiklubi</v>
          </cell>
          <cell r="F283">
            <v>9</v>
          </cell>
          <cell r="G283">
            <v>7</v>
          </cell>
          <cell r="H283" t="str">
            <v>TalTech SK / Rakvere SK</v>
          </cell>
          <cell r="AO283" t="str">
            <v xml:space="preserve"> </v>
          </cell>
          <cell r="AP283" t="str">
            <v xml:space="preserve"> </v>
          </cell>
        </row>
        <row r="284">
          <cell r="B284">
            <v>282</v>
          </cell>
          <cell r="C284">
            <v>4</v>
          </cell>
          <cell r="D284" t="str">
            <v>A</v>
          </cell>
          <cell r="E284" t="str">
            <v>Reelica HANSON</v>
          </cell>
          <cell r="F284">
            <v>11</v>
          </cell>
          <cell r="G284" t="str">
            <v>Y</v>
          </cell>
          <cell r="H284" t="str">
            <v>Sirli ROOSVE</v>
          </cell>
          <cell r="I284" t="str">
            <v>12.10</v>
          </cell>
          <cell r="J284" t="str">
            <v>3.11</v>
          </cell>
          <cell r="K284" t="str">
            <v>11.2</v>
          </cell>
          <cell r="L284" t="str">
            <v>11.4</v>
          </cell>
          <cell r="M284" t="str">
            <v>0.0</v>
          </cell>
          <cell r="N284">
            <v>12</v>
          </cell>
          <cell r="O284">
            <v>10</v>
          </cell>
          <cell r="P284">
            <v>3</v>
          </cell>
          <cell r="Q284">
            <v>11</v>
          </cell>
          <cell r="R284">
            <v>11</v>
          </cell>
          <cell r="S284">
            <v>2</v>
          </cell>
          <cell r="T284">
            <v>11</v>
          </cell>
          <cell r="U284">
            <v>4</v>
          </cell>
          <cell r="V284">
            <v>0</v>
          </cell>
          <cell r="W284">
            <v>0</v>
          </cell>
          <cell r="X284">
            <v>1</v>
          </cell>
          <cell r="Y284">
            <v>0</v>
          </cell>
          <cell r="Z284">
            <v>1</v>
          </cell>
          <cell r="AA284">
            <v>1</v>
          </cell>
          <cell r="AB284">
            <v>0</v>
          </cell>
          <cell r="AC284">
            <v>0</v>
          </cell>
          <cell r="AD284">
            <v>1</v>
          </cell>
          <cell r="AE284">
            <v>0</v>
          </cell>
          <cell r="AF284">
            <v>0</v>
          </cell>
          <cell r="AG284">
            <v>0</v>
          </cell>
          <cell r="AH284">
            <v>3</v>
          </cell>
          <cell r="AI284" t="str">
            <v xml:space="preserve"> -</v>
          </cell>
          <cell r="AJ284">
            <v>1</v>
          </cell>
          <cell r="AK284">
            <v>1</v>
          </cell>
          <cell r="AL284">
            <v>0</v>
          </cell>
        </row>
        <row r="285">
          <cell r="B285">
            <v>283</v>
          </cell>
          <cell r="C285">
            <v>5</v>
          </cell>
          <cell r="D285" t="str">
            <v>B</v>
          </cell>
          <cell r="E285" t="str">
            <v>Tatjana TŠISTJAKOVA</v>
          </cell>
          <cell r="F285">
            <v>10</v>
          </cell>
          <cell r="G285" t="str">
            <v>X</v>
          </cell>
          <cell r="H285" t="str">
            <v>Annigrete SUIMETS</v>
          </cell>
          <cell r="I285" t="str">
            <v>11.6</v>
          </cell>
          <cell r="J285" t="str">
            <v>11.7</v>
          </cell>
          <cell r="K285" t="str">
            <v>11.7</v>
          </cell>
          <cell r="L285" t="str">
            <v>0.0</v>
          </cell>
          <cell r="M285" t="str">
            <v>0.0</v>
          </cell>
          <cell r="N285">
            <v>11</v>
          </cell>
          <cell r="O285">
            <v>6</v>
          </cell>
          <cell r="P285">
            <v>11</v>
          </cell>
          <cell r="Q285">
            <v>7</v>
          </cell>
          <cell r="R285">
            <v>11</v>
          </cell>
          <cell r="S285">
            <v>7</v>
          </cell>
          <cell r="T285">
            <v>0</v>
          </cell>
          <cell r="U285">
            <v>0</v>
          </cell>
          <cell r="V285">
            <v>0</v>
          </cell>
          <cell r="W285">
            <v>0</v>
          </cell>
          <cell r="X285">
            <v>1</v>
          </cell>
          <cell r="Y285">
            <v>1</v>
          </cell>
          <cell r="Z285">
            <v>1</v>
          </cell>
          <cell r="AA285">
            <v>0</v>
          </cell>
          <cell r="AB285">
            <v>0</v>
          </cell>
          <cell r="AC285">
            <v>0</v>
          </cell>
          <cell r="AD285">
            <v>0</v>
          </cell>
          <cell r="AE285">
            <v>0</v>
          </cell>
          <cell r="AF285">
            <v>0</v>
          </cell>
          <cell r="AG285">
            <v>0</v>
          </cell>
          <cell r="AH285">
            <v>3</v>
          </cell>
          <cell r="AI285" t="str">
            <v xml:space="preserve"> -</v>
          </cell>
          <cell r="AJ285">
            <v>0</v>
          </cell>
          <cell r="AK285">
            <v>1</v>
          </cell>
          <cell r="AL285">
            <v>0</v>
          </cell>
        </row>
        <row r="286">
          <cell r="B286">
            <v>284</v>
          </cell>
          <cell r="C286">
            <v>6</v>
          </cell>
          <cell r="D286" t="str">
            <v>C</v>
          </cell>
          <cell r="E286" t="str">
            <v>Karmen KOZMA</v>
          </cell>
          <cell r="F286">
            <v>12</v>
          </cell>
          <cell r="G286" t="str">
            <v>Z</v>
          </cell>
          <cell r="H286" t="str">
            <v>Sirli JAANIMÄGI</v>
          </cell>
          <cell r="I286" t="str">
            <v>4.11</v>
          </cell>
          <cell r="J286" t="str">
            <v>4.11</v>
          </cell>
          <cell r="K286" t="str">
            <v>7.11</v>
          </cell>
          <cell r="L286" t="str">
            <v>0.0</v>
          </cell>
          <cell r="M286" t="str">
            <v>0.0</v>
          </cell>
          <cell r="N286">
            <v>4</v>
          </cell>
          <cell r="O286">
            <v>11</v>
          </cell>
          <cell r="P286">
            <v>4</v>
          </cell>
          <cell r="Q286">
            <v>11</v>
          </cell>
          <cell r="R286">
            <v>7</v>
          </cell>
          <cell r="S286">
            <v>11</v>
          </cell>
          <cell r="T286">
            <v>0</v>
          </cell>
          <cell r="U286">
            <v>0</v>
          </cell>
          <cell r="V286">
            <v>0</v>
          </cell>
          <cell r="W286">
            <v>0</v>
          </cell>
          <cell r="X286">
            <v>0</v>
          </cell>
          <cell r="Y286">
            <v>0</v>
          </cell>
          <cell r="Z286">
            <v>0</v>
          </cell>
          <cell r="AA286">
            <v>0</v>
          </cell>
          <cell r="AB286">
            <v>0</v>
          </cell>
          <cell r="AC286">
            <v>1</v>
          </cell>
          <cell r="AD286">
            <v>1</v>
          </cell>
          <cell r="AE286">
            <v>1</v>
          </cell>
          <cell r="AF286">
            <v>0</v>
          </cell>
          <cell r="AG286">
            <v>0</v>
          </cell>
          <cell r="AH286">
            <v>0</v>
          </cell>
          <cell r="AI286" t="str">
            <v xml:space="preserve"> -</v>
          </cell>
          <cell r="AJ286">
            <v>3</v>
          </cell>
          <cell r="AK286">
            <v>0</v>
          </cell>
          <cell r="AL286">
            <v>1</v>
          </cell>
        </row>
        <row r="287">
          <cell r="B287">
            <v>285</v>
          </cell>
          <cell r="C287">
            <v>4</v>
          </cell>
          <cell r="E287" t="str">
            <v>Reelica HANSON</v>
          </cell>
          <cell r="F287">
            <v>10</v>
          </cell>
          <cell r="H287" t="str">
            <v>Annigrete SUIMETS</v>
          </cell>
          <cell r="I287" t="str">
            <v>12.10</v>
          </cell>
          <cell r="J287" t="str">
            <v>11.3</v>
          </cell>
          <cell r="K287" t="str">
            <v>11.4</v>
          </cell>
          <cell r="L287" t="str">
            <v>0.0</v>
          </cell>
          <cell r="M287" t="str">
            <v>0.0</v>
          </cell>
          <cell r="N287">
            <v>12</v>
          </cell>
          <cell r="O287">
            <v>10</v>
          </cell>
          <cell r="P287">
            <v>11</v>
          </cell>
          <cell r="Q287">
            <v>3</v>
          </cell>
          <cell r="R287">
            <v>11</v>
          </cell>
          <cell r="S287">
            <v>4</v>
          </cell>
          <cell r="T287">
            <v>0</v>
          </cell>
          <cell r="U287">
            <v>0</v>
          </cell>
          <cell r="V287">
            <v>0</v>
          </cell>
          <cell r="W287">
            <v>0</v>
          </cell>
          <cell r="X287">
            <v>1</v>
          </cell>
          <cell r="Y287">
            <v>1</v>
          </cell>
          <cell r="Z287">
            <v>1</v>
          </cell>
          <cell r="AA287">
            <v>0</v>
          </cell>
          <cell r="AB287">
            <v>0</v>
          </cell>
          <cell r="AC287">
            <v>0</v>
          </cell>
          <cell r="AD287">
            <v>0</v>
          </cell>
          <cell r="AE287">
            <v>0</v>
          </cell>
          <cell r="AF287">
            <v>0</v>
          </cell>
          <cell r="AG287">
            <v>0</v>
          </cell>
          <cell r="AH287">
            <v>3</v>
          </cell>
          <cell r="AI287" t="str">
            <v xml:space="preserve"> -</v>
          </cell>
          <cell r="AJ287">
            <v>0</v>
          </cell>
          <cell r="AK287">
            <v>1</v>
          </cell>
          <cell r="AL287">
            <v>0</v>
          </cell>
        </row>
        <row r="288">
          <cell r="B288">
            <v>286</v>
          </cell>
          <cell r="C288">
            <v>5</v>
          </cell>
          <cell r="E288" t="str">
            <v>Tatjana TŠISTJAKOVA</v>
          </cell>
          <cell r="F288">
            <v>11</v>
          </cell>
          <cell r="H288" t="str">
            <v>Sirli ROOSVE</v>
          </cell>
        </row>
        <row r="289">
          <cell r="B289">
            <v>287</v>
          </cell>
          <cell r="C289">
            <v>4</v>
          </cell>
          <cell r="D289" t="str">
            <v>A</v>
          </cell>
          <cell r="E289" t="str">
            <v>Reelica HANSON</v>
          </cell>
          <cell r="F289">
            <v>10</v>
          </cell>
          <cell r="G289" t="str">
            <v>X</v>
          </cell>
          <cell r="H289" t="str">
            <v>Annigrete SUIMETS</v>
          </cell>
          <cell r="I289" t="str">
            <v>11.7</v>
          </cell>
          <cell r="J289" t="str">
            <v>11.4</v>
          </cell>
          <cell r="K289" t="str">
            <v>16.18</v>
          </cell>
          <cell r="L289" t="str">
            <v>11.9</v>
          </cell>
          <cell r="M289" t="str">
            <v>0.0</v>
          </cell>
          <cell r="N289">
            <v>11</v>
          </cell>
          <cell r="O289">
            <v>7</v>
          </cell>
          <cell r="P289">
            <v>11</v>
          </cell>
          <cell r="Q289">
            <v>4</v>
          </cell>
          <cell r="R289">
            <v>16</v>
          </cell>
          <cell r="S289">
            <v>18</v>
          </cell>
          <cell r="T289">
            <v>11</v>
          </cell>
          <cell r="U289">
            <v>9</v>
          </cell>
          <cell r="V289">
            <v>0</v>
          </cell>
          <cell r="W289">
            <v>0</v>
          </cell>
          <cell r="X289">
            <v>1</v>
          </cell>
          <cell r="Y289">
            <v>1</v>
          </cell>
          <cell r="Z289">
            <v>0</v>
          </cell>
          <cell r="AA289">
            <v>1</v>
          </cell>
          <cell r="AB289">
            <v>0</v>
          </cell>
          <cell r="AC289">
            <v>0</v>
          </cell>
          <cell r="AD289">
            <v>0</v>
          </cell>
          <cell r="AE289">
            <v>1</v>
          </cell>
          <cell r="AF289">
            <v>0</v>
          </cell>
          <cell r="AG289">
            <v>0</v>
          </cell>
          <cell r="AH289">
            <v>3</v>
          </cell>
          <cell r="AI289" t="str">
            <v xml:space="preserve"> -</v>
          </cell>
          <cell r="AJ289">
            <v>1</v>
          </cell>
          <cell r="AK289">
            <v>1</v>
          </cell>
          <cell r="AL289">
            <v>0</v>
          </cell>
        </row>
        <row r="290">
          <cell r="B290">
            <v>288</v>
          </cell>
          <cell r="C290">
            <v>6</v>
          </cell>
          <cell r="D290" t="str">
            <v>C</v>
          </cell>
          <cell r="E290" t="str">
            <v>Karmen KOZMA</v>
          </cell>
          <cell r="F290">
            <v>11</v>
          </cell>
          <cell r="G290" t="str">
            <v>Y</v>
          </cell>
          <cell r="H290" t="str">
            <v>Sirli ROOSVE</v>
          </cell>
          <cell r="I290" t="str">
            <v>0.0</v>
          </cell>
          <cell r="J290" t="str">
            <v>0.0</v>
          </cell>
          <cell r="K290" t="str">
            <v>0.0</v>
          </cell>
          <cell r="L290" t="str">
            <v>0.0</v>
          </cell>
          <cell r="M290" t="str">
            <v>0.0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t="str">
            <v xml:space="preserve"> -</v>
          </cell>
          <cell r="AJ290">
            <v>0</v>
          </cell>
          <cell r="AK290">
            <v>0</v>
          </cell>
          <cell r="AL290">
            <v>0</v>
          </cell>
        </row>
        <row r="291">
          <cell r="B291">
            <v>289</v>
          </cell>
          <cell r="C291">
            <v>5</v>
          </cell>
          <cell r="D291" t="str">
            <v>B</v>
          </cell>
          <cell r="E291" t="str">
            <v>Tatjana TŠISTJAKOVA</v>
          </cell>
          <cell r="F291">
            <v>12</v>
          </cell>
          <cell r="G291" t="str">
            <v>Z</v>
          </cell>
          <cell r="H291" t="str">
            <v>Sirli JAANIMÄGI</v>
          </cell>
          <cell r="I291" t="str">
            <v>0.0</v>
          </cell>
          <cell r="J291" t="str">
            <v>0.0</v>
          </cell>
          <cell r="K291" t="str">
            <v>0.0</v>
          </cell>
          <cell r="L291" t="str">
            <v>0.0</v>
          </cell>
          <cell r="M291" t="str">
            <v>0.0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t="str">
            <v xml:space="preserve"> -</v>
          </cell>
          <cell r="AJ291">
            <v>0</v>
          </cell>
          <cell r="AK291">
            <v>0</v>
          </cell>
          <cell r="AL291">
            <v>0</v>
          </cell>
          <cell r="AM291">
            <v>1</v>
          </cell>
          <cell r="AN291">
            <v>1</v>
          </cell>
        </row>
        <row r="292">
          <cell r="B292">
            <v>290</v>
          </cell>
          <cell r="AK292">
            <v>4</v>
          </cell>
          <cell r="AL292">
            <v>1</v>
          </cell>
          <cell r="AM292" t="str">
            <v>4 - 1</v>
          </cell>
          <cell r="AN292">
            <v>2</v>
          </cell>
        </row>
        <row r="293">
          <cell r="B293">
            <v>291</v>
          </cell>
          <cell r="C293">
            <v>3</v>
          </cell>
          <cell r="D293">
            <v>5</v>
          </cell>
          <cell r="E293" t="str">
            <v>Pärnu-Jaagupi LTK</v>
          </cell>
          <cell r="F293">
            <v>9</v>
          </cell>
          <cell r="G293">
            <v>3</v>
          </cell>
          <cell r="H293" t="str">
            <v>LTK Narova</v>
          </cell>
          <cell r="AO293" t="str">
            <v xml:space="preserve"> </v>
          </cell>
          <cell r="AP293" t="str">
            <v xml:space="preserve"> </v>
          </cell>
        </row>
        <row r="294">
          <cell r="B294">
            <v>292</v>
          </cell>
          <cell r="C294">
            <v>4</v>
          </cell>
          <cell r="D294" t="str">
            <v>A</v>
          </cell>
          <cell r="E294" t="str">
            <v>Sofia Viktoria GEROISKAJA (laen)</v>
          </cell>
          <cell r="F294">
            <v>11</v>
          </cell>
          <cell r="G294" t="str">
            <v>Y</v>
          </cell>
          <cell r="H294" t="str">
            <v>Anastassia MELNIKOVA</v>
          </cell>
          <cell r="I294" t="str">
            <v>4.11</v>
          </cell>
          <cell r="J294" t="str">
            <v>7.11</v>
          </cell>
          <cell r="K294" t="str">
            <v>8.11</v>
          </cell>
          <cell r="L294" t="str">
            <v>0.0</v>
          </cell>
          <cell r="M294" t="str">
            <v>0.0</v>
          </cell>
          <cell r="N294">
            <v>4</v>
          </cell>
          <cell r="O294">
            <v>11</v>
          </cell>
          <cell r="P294">
            <v>7</v>
          </cell>
          <cell r="Q294">
            <v>11</v>
          </cell>
          <cell r="R294">
            <v>8</v>
          </cell>
          <cell r="S294">
            <v>11</v>
          </cell>
          <cell r="T294">
            <v>0</v>
          </cell>
          <cell r="U294">
            <v>0</v>
          </cell>
          <cell r="V294">
            <v>0</v>
          </cell>
          <cell r="W294">
            <v>0</v>
          </cell>
          <cell r="X294">
            <v>0</v>
          </cell>
          <cell r="Y294">
            <v>0</v>
          </cell>
          <cell r="Z294">
            <v>0</v>
          </cell>
          <cell r="AA294">
            <v>0</v>
          </cell>
          <cell r="AB294">
            <v>0</v>
          </cell>
          <cell r="AC294">
            <v>1</v>
          </cell>
          <cell r="AD294">
            <v>1</v>
          </cell>
          <cell r="AE294">
            <v>1</v>
          </cell>
          <cell r="AF294">
            <v>0</v>
          </cell>
          <cell r="AG294">
            <v>0</v>
          </cell>
          <cell r="AH294">
            <v>0</v>
          </cell>
          <cell r="AI294" t="str">
            <v xml:space="preserve"> -</v>
          </cell>
          <cell r="AJ294">
            <v>3</v>
          </cell>
          <cell r="AK294">
            <v>0</v>
          </cell>
          <cell r="AL294">
            <v>1</v>
          </cell>
        </row>
        <row r="295">
          <cell r="B295">
            <v>293</v>
          </cell>
          <cell r="C295">
            <v>5</v>
          </cell>
          <cell r="D295" t="str">
            <v>B</v>
          </cell>
          <cell r="E295" t="str">
            <v>Liisi KOIT</v>
          </cell>
          <cell r="F295">
            <v>10</v>
          </cell>
          <cell r="G295" t="str">
            <v>X</v>
          </cell>
          <cell r="H295" t="str">
            <v>Vitalia REINOL</v>
          </cell>
          <cell r="I295" t="str">
            <v>7.11</v>
          </cell>
          <cell r="J295" t="str">
            <v>6.11</v>
          </cell>
          <cell r="K295" t="str">
            <v>7.11</v>
          </cell>
          <cell r="L295" t="str">
            <v>0.0</v>
          </cell>
          <cell r="M295" t="str">
            <v>0.0</v>
          </cell>
          <cell r="N295">
            <v>7</v>
          </cell>
          <cell r="O295">
            <v>11</v>
          </cell>
          <cell r="P295">
            <v>6</v>
          </cell>
          <cell r="Q295">
            <v>11</v>
          </cell>
          <cell r="R295">
            <v>7</v>
          </cell>
          <cell r="S295">
            <v>11</v>
          </cell>
          <cell r="T295">
            <v>0</v>
          </cell>
          <cell r="U295">
            <v>0</v>
          </cell>
          <cell r="V295">
            <v>0</v>
          </cell>
          <cell r="W295">
            <v>0</v>
          </cell>
          <cell r="X295">
            <v>0</v>
          </cell>
          <cell r="Y295">
            <v>0</v>
          </cell>
          <cell r="Z295">
            <v>0</v>
          </cell>
          <cell r="AA295">
            <v>0</v>
          </cell>
          <cell r="AB295">
            <v>0</v>
          </cell>
          <cell r="AC295">
            <v>1</v>
          </cell>
          <cell r="AD295">
            <v>1</v>
          </cell>
          <cell r="AE295">
            <v>1</v>
          </cell>
          <cell r="AF295">
            <v>0</v>
          </cell>
          <cell r="AG295">
            <v>0</v>
          </cell>
          <cell r="AH295">
            <v>0</v>
          </cell>
          <cell r="AI295" t="str">
            <v xml:space="preserve"> -</v>
          </cell>
          <cell r="AJ295">
            <v>3</v>
          </cell>
          <cell r="AK295">
            <v>0</v>
          </cell>
          <cell r="AL295">
            <v>1</v>
          </cell>
        </row>
        <row r="296">
          <cell r="B296">
            <v>294</v>
          </cell>
          <cell r="C296">
            <v>6</v>
          </cell>
          <cell r="D296" t="str">
            <v>C</v>
          </cell>
          <cell r="E296" t="str">
            <v>Ketrin SALUMAA</v>
          </cell>
          <cell r="F296">
            <v>12</v>
          </cell>
          <cell r="G296" t="str">
            <v>Z</v>
          </cell>
          <cell r="H296" t="str">
            <v>Arina LITVINOVA</v>
          </cell>
          <cell r="I296" t="str">
            <v>9.11</v>
          </cell>
          <cell r="J296" t="str">
            <v>11.5</v>
          </cell>
          <cell r="K296" t="str">
            <v>6.11</v>
          </cell>
          <cell r="L296" t="str">
            <v>11.1</v>
          </cell>
          <cell r="M296" t="str">
            <v>3.11</v>
          </cell>
          <cell r="N296">
            <v>9</v>
          </cell>
          <cell r="O296">
            <v>11</v>
          </cell>
          <cell r="P296">
            <v>11</v>
          </cell>
          <cell r="Q296">
            <v>5</v>
          </cell>
          <cell r="R296">
            <v>6</v>
          </cell>
          <cell r="S296">
            <v>11</v>
          </cell>
          <cell r="T296">
            <v>11</v>
          </cell>
          <cell r="U296">
            <v>1</v>
          </cell>
          <cell r="V296">
            <v>3</v>
          </cell>
          <cell r="W296">
            <v>11</v>
          </cell>
          <cell r="X296">
            <v>0</v>
          </cell>
          <cell r="Y296">
            <v>1</v>
          </cell>
          <cell r="Z296">
            <v>0</v>
          </cell>
          <cell r="AA296">
            <v>1</v>
          </cell>
          <cell r="AB296">
            <v>0</v>
          </cell>
          <cell r="AC296">
            <v>1</v>
          </cell>
          <cell r="AD296">
            <v>0</v>
          </cell>
          <cell r="AE296">
            <v>1</v>
          </cell>
          <cell r="AF296">
            <v>0</v>
          </cell>
          <cell r="AG296">
            <v>1</v>
          </cell>
          <cell r="AH296">
            <v>2</v>
          </cell>
          <cell r="AI296" t="str">
            <v xml:space="preserve"> -</v>
          </cell>
          <cell r="AJ296">
            <v>3</v>
          </cell>
          <cell r="AK296">
            <v>0</v>
          </cell>
          <cell r="AL296">
            <v>1</v>
          </cell>
        </row>
        <row r="297">
          <cell r="B297">
            <v>295</v>
          </cell>
          <cell r="C297">
            <v>4</v>
          </cell>
          <cell r="E297" t="str">
            <v>Sofia Viktoria GEROISKAJA (laen)</v>
          </cell>
          <cell r="F297">
            <v>10</v>
          </cell>
          <cell r="H297" t="str">
            <v>Vitalia REINOL</v>
          </cell>
          <cell r="I297" t="str">
            <v>5.11</v>
          </cell>
          <cell r="J297" t="str">
            <v>8.11</v>
          </cell>
          <cell r="K297" t="str">
            <v>8.11</v>
          </cell>
          <cell r="L297" t="str">
            <v>0.0</v>
          </cell>
          <cell r="M297" t="str">
            <v>0.0</v>
          </cell>
          <cell r="N297">
            <v>5</v>
          </cell>
          <cell r="O297">
            <v>11</v>
          </cell>
          <cell r="P297">
            <v>8</v>
          </cell>
          <cell r="Q297">
            <v>11</v>
          </cell>
          <cell r="R297">
            <v>8</v>
          </cell>
          <cell r="S297">
            <v>11</v>
          </cell>
          <cell r="T297">
            <v>0</v>
          </cell>
          <cell r="U297">
            <v>0</v>
          </cell>
          <cell r="V297">
            <v>0</v>
          </cell>
          <cell r="W297">
            <v>0</v>
          </cell>
          <cell r="X297">
            <v>0</v>
          </cell>
          <cell r="Y297">
            <v>0</v>
          </cell>
          <cell r="Z297">
            <v>0</v>
          </cell>
          <cell r="AA297">
            <v>0</v>
          </cell>
          <cell r="AB297">
            <v>0</v>
          </cell>
          <cell r="AC297">
            <v>1</v>
          </cell>
          <cell r="AD297">
            <v>1</v>
          </cell>
          <cell r="AE297">
            <v>1</v>
          </cell>
          <cell r="AF297">
            <v>0</v>
          </cell>
          <cell r="AG297">
            <v>0</v>
          </cell>
          <cell r="AH297">
            <v>0</v>
          </cell>
          <cell r="AI297" t="str">
            <v xml:space="preserve"> -</v>
          </cell>
          <cell r="AJ297">
            <v>3</v>
          </cell>
          <cell r="AK297">
            <v>0</v>
          </cell>
          <cell r="AL297">
            <v>1</v>
          </cell>
        </row>
        <row r="298">
          <cell r="B298">
            <v>296</v>
          </cell>
          <cell r="C298">
            <v>5</v>
          </cell>
          <cell r="E298" t="str">
            <v>Liisi KOIT</v>
          </cell>
          <cell r="F298">
            <v>11</v>
          </cell>
          <cell r="H298" t="str">
            <v>Anastassia MELNIKOVA</v>
          </cell>
        </row>
        <row r="299">
          <cell r="B299">
            <v>297</v>
          </cell>
          <cell r="C299">
            <v>4</v>
          </cell>
          <cell r="D299" t="str">
            <v>A</v>
          </cell>
          <cell r="E299" t="str">
            <v>Sofia Viktoria GEROISKAJA (laen)</v>
          </cell>
          <cell r="F299">
            <v>10</v>
          </cell>
          <cell r="G299" t="str">
            <v>X</v>
          </cell>
          <cell r="H299" t="str">
            <v>Vitalia REINOL</v>
          </cell>
          <cell r="I299" t="str">
            <v>0.0</v>
          </cell>
          <cell r="J299" t="str">
            <v>0.0</v>
          </cell>
          <cell r="K299" t="str">
            <v>0.0</v>
          </cell>
          <cell r="L299" t="str">
            <v>0.0</v>
          </cell>
          <cell r="M299" t="str">
            <v>0.0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t="str">
            <v xml:space="preserve"> -</v>
          </cell>
          <cell r="AJ299">
            <v>0</v>
          </cell>
          <cell r="AK299">
            <v>0</v>
          </cell>
          <cell r="AL299">
            <v>0</v>
          </cell>
        </row>
        <row r="300">
          <cell r="B300">
            <v>298</v>
          </cell>
          <cell r="C300">
            <v>6</v>
          </cell>
          <cell r="D300" t="str">
            <v>C</v>
          </cell>
          <cell r="E300" t="str">
            <v>Ketrin SALUMAA</v>
          </cell>
          <cell r="F300">
            <v>11</v>
          </cell>
          <cell r="G300" t="str">
            <v>Y</v>
          </cell>
          <cell r="H300" t="str">
            <v>Anastassia MELNIKOVA</v>
          </cell>
          <cell r="I300" t="str">
            <v>0.0</v>
          </cell>
          <cell r="J300" t="str">
            <v>0.0</v>
          </cell>
          <cell r="K300" t="str">
            <v>0.0</v>
          </cell>
          <cell r="L300" t="str">
            <v>0.0</v>
          </cell>
          <cell r="M300" t="str">
            <v>0.0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t="str">
            <v xml:space="preserve"> -</v>
          </cell>
          <cell r="AJ300">
            <v>0</v>
          </cell>
          <cell r="AK300">
            <v>0</v>
          </cell>
          <cell r="AL300">
            <v>0</v>
          </cell>
        </row>
        <row r="301">
          <cell r="B301">
            <v>299</v>
          </cell>
          <cell r="C301">
            <v>5</v>
          </cell>
          <cell r="D301" t="str">
            <v>B</v>
          </cell>
          <cell r="E301" t="str">
            <v>Liisi KOIT</v>
          </cell>
          <cell r="F301">
            <v>12</v>
          </cell>
          <cell r="G301" t="str">
            <v>Z</v>
          </cell>
          <cell r="H301" t="str">
            <v>Arina LITVINOVA</v>
          </cell>
          <cell r="I301" t="str">
            <v>0.0</v>
          </cell>
          <cell r="J301" t="str">
            <v>0.0</v>
          </cell>
          <cell r="K301" t="str">
            <v>0.0</v>
          </cell>
          <cell r="L301" t="str">
            <v>0.0</v>
          </cell>
          <cell r="M301" t="str">
            <v>0.0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t="str">
            <v xml:space="preserve"> -</v>
          </cell>
          <cell r="AJ301">
            <v>0</v>
          </cell>
          <cell r="AK301">
            <v>0</v>
          </cell>
          <cell r="AL301">
            <v>0</v>
          </cell>
          <cell r="AM301">
            <v>1</v>
          </cell>
          <cell r="AN301">
            <v>1</v>
          </cell>
        </row>
        <row r="302">
          <cell r="B302">
            <v>300</v>
          </cell>
          <cell r="AK302">
            <v>0</v>
          </cell>
          <cell r="AL302">
            <v>4</v>
          </cell>
          <cell r="AM302" t="str">
            <v>4 - 0</v>
          </cell>
          <cell r="AN302">
            <v>2</v>
          </cell>
        </row>
        <row r="303">
          <cell r="B303">
            <v>301</v>
          </cell>
          <cell r="C303">
            <v>3</v>
          </cell>
          <cell r="D303">
            <v>1</v>
          </cell>
          <cell r="E303" t="str">
            <v>Maardu LTK</v>
          </cell>
          <cell r="F303">
            <v>9</v>
          </cell>
          <cell r="G303">
            <v>6</v>
          </cell>
          <cell r="H303" t="str">
            <v>Lauatennisekeskus</v>
          </cell>
          <cell r="AO303" t="str">
            <v xml:space="preserve"> </v>
          </cell>
          <cell r="AP303" t="str">
            <v xml:space="preserve"> </v>
          </cell>
        </row>
        <row r="304">
          <cell r="B304">
            <v>302</v>
          </cell>
          <cell r="C304">
            <v>4</v>
          </cell>
          <cell r="D304" t="str">
            <v>A</v>
          </cell>
          <cell r="E304" t="str">
            <v>Alina JAGNENKOVA</v>
          </cell>
          <cell r="F304">
            <v>11</v>
          </cell>
          <cell r="G304" t="str">
            <v>Y</v>
          </cell>
          <cell r="H304" t="str">
            <v>Aire KURGPÕLD</v>
          </cell>
          <cell r="I304" t="str">
            <v>11.3</v>
          </cell>
          <cell r="J304" t="str">
            <v>11.1</v>
          </cell>
          <cell r="K304" t="str">
            <v>11.1</v>
          </cell>
          <cell r="L304" t="str">
            <v>0.0</v>
          </cell>
          <cell r="M304" t="str">
            <v>0.0</v>
          </cell>
          <cell r="N304">
            <v>11</v>
          </cell>
          <cell r="O304">
            <v>3</v>
          </cell>
          <cell r="P304">
            <v>11</v>
          </cell>
          <cell r="Q304">
            <v>1</v>
          </cell>
          <cell r="R304">
            <v>11</v>
          </cell>
          <cell r="S304">
            <v>1</v>
          </cell>
          <cell r="T304">
            <v>0</v>
          </cell>
          <cell r="U304">
            <v>0</v>
          </cell>
          <cell r="V304">
            <v>0</v>
          </cell>
          <cell r="W304">
            <v>0</v>
          </cell>
          <cell r="X304">
            <v>1</v>
          </cell>
          <cell r="Y304">
            <v>1</v>
          </cell>
          <cell r="Z304">
            <v>1</v>
          </cell>
          <cell r="AA304">
            <v>0</v>
          </cell>
          <cell r="AB304">
            <v>0</v>
          </cell>
          <cell r="AC304">
            <v>0</v>
          </cell>
          <cell r="AD304">
            <v>0</v>
          </cell>
          <cell r="AE304">
            <v>0</v>
          </cell>
          <cell r="AF304">
            <v>0</v>
          </cell>
          <cell r="AG304">
            <v>0</v>
          </cell>
          <cell r="AH304">
            <v>3</v>
          </cell>
          <cell r="AI304" t="str">
            <v xml:space="preserve"> -</v>
          </cell>
          <cell r="AJ304">
            <v>0</v>
          </cell>
          <cell r="AK304">
            <v>1</v>
          </cell>
          <cell r="AL304">
            <v>0</v>
          </cell>
        </row>
        <row r="305">
          <cell r="B305">
            <v>303</v>
          </cell>
          <cell r="C305">
            <v>5</v>
          </cell>
          <cell r="D305" t="str">
            <v>B</v>
          </cell>
          <cell r="E305" t="str">
            <v>Julia ŠELIHH</v>
          </cell>
          <cell r="F305">
            <v>10</v>
          </cell>
          <cell r="G305" t="str">
            <v>X</v>
          </cell>
          <cell r="H305" t="str">
            <v>Kristi ERNITS (laen)</v>
          </cell>
          <cell r="I305" t="str">
            <v>11.8</v>
          </cell>
          <cell r="J305" t="str">
            <v>11.5</v>
          </cell>
          <cell r="K305" t="str">
            <v>11.6</v>
          </cell>
          <cell r="L305" t="str">
            <v>0.0</v>
          </cell>
          <cell r="M305" t="str">
            <v>0.0</v>
          </cell>
          <cell r="N305">
            <v>11</v>
          </cell>
          <cell r="O305">
            <v>8</v>
          </cell>
          <cell r="P305">
            <v>11</v>
          </cell>
          <cell r="Q305">
            <v>5</v>
          </cell>
          <cell r="R305">
            <v>11</v>
          </cell>
          <cell r="S305">
            <v>6</v>
          </cell>
          <cell r="T305">
            <v>0</v>
          </cell>
          <cell r="U305">
            <v>0</v>
          </cell>
          <cell r="V305">
            <v>0</v>
          </cell>
          <cell r="W305">
            <v>0</v>
          </cell>
          <cell r="X305">
            <v>1</v>
          </cell>
          <cell r="Y305">
            <v>1</v>
          </cell>
          <cell r="Z305">
            <v>1</v>
          </cell>
          <cell r="AA305">
            <v>0</v>
          </cell>
          <cell r="AB305">
            <v>0</v>
          </cell>
          <cell r="AC305">
            <v>0</v>
          </cell>
          <cell r="AD305">
            <v>0</v>
          </cell>
          <cell r="AE305">
            <v>0</v>
          </cell>
          <cell r="AF305">
            <v>0</v>
          </cell>
          <cell r="AG305">
            <v>0</v>
          </cell>
          <cell r="AH305">
            <v>3</v>
          </cell>
          <cell r="AI305" t="str">
            <v xml:space="preserve"> -</v>
          </cell>
          <cell r="AJ305">
            <v>0</v>
          </cell>
          <cell r="AK305">
            <v>1</v>
          </cell>
          <cell r="AL305">
            <v>0</v>
          </cell>
        </row>
        <row r="306">
          <cell r="B306">
            <v>304</v>
          </cell>
          <cell r="C306">
            <v>6</v>
          </cell>
          <cell r="D306" t="str">
            <v>C</v>
          </cell>
          <cell r="E306" t="str">
            <v>Anita LISSOVENKO</v>
          </cell>
          <cell r="F306">
            <v>12</v>
          </cell>
          <cell r="G306" t="str">
            <v>Z</v>
          </cell>
          <cell r="H306" t="str">
            <v>Neverly LUKAS</v>
          </cell>
          <cell r="I306" t="str">
            <v>11.1</v>
          </cell>
          <cell r="J306" t="str">
            <v>11.0</v>
          </cell>
          <cell r="K306" t="str">
            <v>11.4</v>
          </cell>
          <cell r="L306" t="str">
            <v>0.0</v>
          </cell>
          <cell r="M306" t="str">
            <v>0.0</v>
          </cell>
          <cell r="N306">
            <v>11</v>
          </cell>
          <cell r="O306">
            <v>1</v>
          </cell>
          <cell r="P306">
            <v>11</v>
          </cell>
          <cell r="Q306">
            <v>0</v>
          </cell>
          <cell r="R306">
            <v>11</v>
          </cell>
          <cell r="S306">
            <v>4</v>
          </cell>
          <cell r="T306">
            <v>0</v>
          </cell>
          <cell r="U306">
            <v>0</v>
          </cell>
          <cell r="V306">
            <v>0</v>
          </cell>
          <cell r="W306">
            <v>0</v>
          </cell>
          <cell r="X306">
            <v>1</v>
          </cell>
          <cell r="Y306">
            <v>1</v>
          </cell>
          <cell r="Z306">
            <v>1</v>
          </cell>
          <cell r="AA306">
            <v>0</v>
          </cell>
          <cell r="AB306">
            <v>0</v>
          </cell>
          <cell r="AC306">
            <v>0</v>
          </cell>
          <cell r="AD306">
            <v>0</v>
          </cell>
          <cell r="AE306">
            <v>0</v>
          </cell>
          <cell r="AF306">
            <v>0</v>
          </cell>
          <cell r="AG306">
            <v>0</v>
          </cell>
          <cell r="AH306">
            <v>3</v>
          </cell>
          <cell r="AI306" t="str">
            <v xml:space="preserve"> -</v>
          </cell>
          <cell r="AJ306">
            <v>0</v>
          </cell>
          <cell r="AK306">
            <v>1</v>
          </cell>
          <cell r="AL306">
            <v>0</v>
          </cell>
        </row>
        <row r="307">
          <cell r="B307">
            <v>305</v>
          </cell>
          <cell r="C307">
            <v>4</v>
          </cell>
          <cell r="E307" t="str">
            <v>Alina JAGNENKOVA</v>
          </cell>
          <cell r="F307">
            <v>10</v>
          </cell>
          <cell r="H307" t="str">
            <v>Kristi ERNITS (laen)</v>
          </cell>
          <cell r="I307" t="str">
            <v>11.4</v>
          </cell>
          <cell r="J307" t="str">
            <v>11.7</v>
          </cell>
          <cell r="K307" t="str">
            <v>11.1</v>
          </cell>
          <cell r="L307" t="str">
            <v>0.0</v>
          </cell>
          <cell r="M307" t="str">
            <v>0.0</v>
          </cell>
          <cell r="N307">
            <v>11</v>
          </cell>
          <cell r="O307">
            <v>4</v>
          </cell>
          <cell r="P307">
            <v>11</v>
          </cell>
          <cell r="Q307">
            <v>7</v>
          </cell>
          <cell r="R307">
            <v>11</v>
          </cell>
          <cell r="S307">
            <v>1</v>
          </cell>
          <cell r="T307">
            <v>0</v>
          </cell>
          <cell r="U307">
            <v>0</v>
          </cell>
          <cell r="V307">
            <v>0</v>
          </cell>
          <cell r="W307">
            <v>0</v>
          </cell>
          <cell r="X307">
            <v>1</v>
          </cell>
          <cell r="Y307">
            <v>1</v>
          </cell>
          <cell r="Z307">
            <v>1</v>
          </cell>
          <cell r="AA307">
            <v>0</v>
          </cell>
          <cell r="AB307">
            <v>0</v>
          </cell>
          <cell r="AC307">
            <v>0</v>
          </cell>
          <cell r="AD307">
            <v>0</v>
          </cell>
          <cell r="AE307">
            <v>0</v>
          </cell>
          <cell r="AF307">
            <v>0</v>
          </cell>
          <cell r="AG307">
            <v>0</v>
          </cell>
          <cell r="AH307">
            <v>3</v>
          </cell>
          <cell r="AI307" t="str">
            <v xml:space="preserve"> -</v>
          </cell>
          <cell r="AJ307">
            <v>0</v>
          </cell>
          <cell r="AK307">
            <v>1</v>
          </cell>
          <cell r="AL307">
            <v>0</v>
          </cell>
        </row>
        <row r="308">
          <cell r="B308">
            <v>306</v>
          </cell>
          <cell r="C308">
            <v>6</v>
          </cell>
          <cell r="E308" t="str">
            <v>Anita LISSOVENKO</v>
          </cell>
          <cell r="F308">
            <v>11</v>
          </cell>
          <cell r="H308" t="str">
            <v>Aire KURGPÕLD</v>
          </cell>
        </row>
        <row r="309">
          <cell r="B309">
            <v>307</v>
          </cell>
          <cell r="C309">
            <v>4</v>
          </cell>
          <cell r="D309" t="str">
            <v>A</v>
          </cell>
          <cell r="E309" t="str">
            <v>Alina JAGNENKOVA</v>
          </cell>
          <cell r="F309">
            <v>10</v>
          </cell>
          <cell r="G309" t="str">
            <v>X</v>
          </cell>
          <cell r="H309" t="str">
            <v>Kristi ERNITS (laen)</v>
          </cell>
          <cell r="I309" t="str">
            <v>0.0</v>
          </cell>
          <cell r="J309" t="str">
            <v>0.0</v>
          </cell>
          <cell r="K309" t="str">
            <v>0.0</v>
          </cell>
          <cell r="L309" t="str">
            <v>0.0</v>
          </cell>
          <cell r="M309" t="str">
            <v>0.0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t="str">
            <v xml:space="preserve"> -</v>
          </cell>
          <cell r="AJ309">
            <v>0</v>
          </cell>
          <cell r="AK309">
            <v>0</v>
          </cell>
          <cell r="AL309">
            <v>0</v>
          </cell>
        </row>
        <row r="310">
          <cell r="B310">
            <v>308</v>
          </cell>
          <cell r="C310">
            <v>6</v>
          </cell>
          <cell r="D310" t="str">
            <v>C</v>
          </cell>
          <cell r="E310" t="str">
            <v>Anita LISSOVENKO</v>
          </cell>
          <cell r="F310">
            <v>11</v>
          </cell>
          <cell r="G310" t="str">
            <v>Y</v>
          </cell>
          <cell r="H310" t="str">
            <v>Aire KURGPÕLD</v>
          </cell>
          <cell r="I310" t="str">
            <v>0.0</v>
          </cell>
          <cell r="J310" t="str">
            <v>0.0</v>
          </cell>
          <cell r="K310" t="str">
            <v>0.0</v>
          </cell>
          <cell r="L310" t="str">
            <v>0.0</v>
          </cell>
          <cell r="M310" t="str">
            <v>0.0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t="str">
            <v xml:space="preserve"> -</v>
          </cell>
          <cell r="AJ310">
            <v>0</v>
          </cell>
          <cell r="AK310">
            <v>0</v>
          </cell>
          <cell r="AL310">
            <v>0</v>
          </cell>
        </row>
        <row r="311">
          <cell r="B311">
            <v>309</v>
          </cell>
          <cell r="C311">
            <v>5</v>
          </cell>
          <cell r="D311" t="str">
            <v>B</v>
          </cell>
          <cell r="E311" t="str">
            <v>Julia ŠELIHH</v>
          </cell>
          <cell r="F311">
            <v>12</v>
          </cell>
          <cell r="G311" t="str">
            <v>Z</v>
          </cell>
          <cell r="H311" t="str">
            <v>Neverly LUKAS</v>
          </cell>
          <cell r="I311" t="str">
            <v>0.0</v>
          </cell>
          <cell r="J311" t="str">
            <v>0.0</v>
          </cell>
          <cell r="K311" t="str">
            <v>0.0</v>
          </cell>
          <cell r="L311" t="str">
            <v>0.0</v>
          </cell>
          <cell r="M311" t="str">
            <v>0.0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t="str">
            <v xml:space="preserve"> -</v>
          </cell>
          <cell r="AJ311">
            <v>0</v>
          </cell>
          <cell r="AK311">
            <v>0</v>
          </cell>
          <cell r="AL311">
            <v>0</v>
          </cell>
          <cell r="AM311">
            <v>1</v>
          </cell>
          <cell r="AN311">
            <v>1</v>
          </cell>
        </row>
        <row r="312">
          <cell r="B312">
            <v>310</v>
          </cell>
          <cell r="AK312">
            <v>4</v>
          </cell>
          <cell r="AL312">
            <v>0</v>
          </cell>
          <cell r="AM312" t="str">
            <v>4 - 0</v>
          </cell>
          <cell r="AN312">
            <v>2</v>
          </cell>
        </row>
        <row r="313">
          <cell r="B313">
            <v>311</v>
          </cell>
          <cell r="C313">
            <v>3</v>
          </cell>
          <cell r="D313">
            <v>8</v>
          </cell>
          <cell r="E313" t="str">
            <v>-</v>
          </cell>
          <cell r="F313">
            <v>9</v>
          </cell>
          <cell r="G313">
            <v>4</v>
          </cell>
          <cell r="H313" t="str">
            <v>LTK Kalev</v>
          </cell>
          <cell r="AO313" t="str">
            <v xml:space="preserve"> </v>
          </cell>
          <cell r="AP313" t="str">
            <v xml:space="preserve"> </v>
          </cell>
        </row>
        <row r="314">
          <cell r="B314">
            <v>312</v>
          </cell>
          <cell r="C314">
            <v>4</v>
          </cell>
          <cell r="D314" t="str">
            <v>A</v>
          </cell>
          <cell r="E314" t="e">
            <v>#N/A</v>
          </cell>
          <cell r="F314">
            <v>11</v>
          </cell>
          <cell r="G314" t="str">
            <v>Y</v>
          </cell>
          <cell r="H314" t="e">
            <v>#N/A</v>
          </cell>
          <cell r="I314" t="str">
            <v>0.0</v>
          </cell>
          <cell r="J314" t="str">
            <v>0.0</v>
          </cell>
          <cell r="K314" t="str">
            <v>0.0</v>
          </cell>
          <cell r="L314" t="str">
            <v>0.0</v>
          </cell>
          <cell r="M314" t="str">
            <v>0.0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t="str">
            <v xml:space="preserve"> -</v>
          </cell>
          <cell r="AJ314">
            <v>0</v>
          </cell>
          <cell r="AK314">
            <v>0</v>
          </cell>
          <cell r="AL314">
            <v>0</v>
          </cell>
        </row>
        <row r="315">
          <cell r="B315">
            <v>313</v>
          </cell>
          <cell r="C315">
            <v>5</v>
          </cell>
          <cell r="D315" t="str">
            <v>B</v>
          </cell>
          <cell r="E315" t="e">
            <v>#N/A</v>
          </cell>
          <cell r="F315">
            <v>10</v>
          </cell>
          <cell r="G315" t="str">
            <v>X</v>
          </cell>
          <cell r="H315" t="e">
            <v>#N/A</v>
          </cell>
          <cell r="I315" t="str">
            <v>0.0</v>
          </cell>
          <cell r="J315" t="str">
            <v>0.0</v>
          </cell>
          <cell r="K315" t="str">
            <v>0.0</v>
          </cell>
          <cell r="L315" t="str">
            <v>0.0</v>
          </cell>
          <cell r="M315" t="str">
            <v>0.0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t="str">
            <v xml:space="preserve"> -</v>
          </cell>
          <cell r="AJ315">
            <v>0</v>
          </cell>
          <cell r="AK315">
            <v>0</v>
          </cell>
          <cell r="AL315">
            <v>0</v>
          </cell>
        </row>
        <row r="316">
          <cell r="B316">
            <v>314</v>
          </cell>
          <cell r="C316">
            <v>6</v>
          </cell>
          <cell r="D316" t="str">
            <v>C</v>
          </cell>
          <cell r="E316" t="e">
            <v>#N/A</v>
          </cell>
          <cell r="F316">
            <v>12</v>
          </cell>
          <cell r="G316" t="str">
            <v>Z</v>
          </cell>
          <cell r="H316" t="e">
            <v>#N/A</v>
          </cell>
          <cell r="I316" t="str">
            <v>0.0</v>
          </cell>
          <cell r="J316" t="str">
            <v>0.0</v>
          </cell>
          <cell r="K316" t="str">
            <v>0.0</v>
          </cell>
          <cell r="L316" t="str">
            <v>0.0</v>
          </cell>
          <cell r="M316" t="str">
            <v>0.0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t="str">
            <v xml:space="preserve"> -</v>
          </cell>
          <cell r="AJ316">
            <v>0</v>
          </cell>
          <cell r="AK316">
            <v>0</v>
          </cell>
          <cell r="AL316">
            <v>0</v>
          </cell>
        </row>
        <row r="317">
          <cell r="B317">
            <v>315</v>
          </cell>
          <cell r="C317">
            <v>7</v>
          </cell>
          <cell r="E317" t="e">
            <v>#N/A</v>
          </cell>
          <cell r="F317">
            <v>13</v>
          </cell>
          <cell r="H317" t="e">
            <v>#N/A</v>
          </cell>
          <cell r="I317" t="str">
            <v>0.0</v>
          </cell>
          <cell r="J317" t="str">
            <v>0.0</v>
          </cell>
          <cell r="K317" t="str">
            <v>0.0</v>
          </cell>
          <cell r="L317" t="str">
            <v>0.0</v>
          </cell>
          <cell r="M317" t="str">
            <v>0.0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t="str">
            <v xml:space="preserve"> -</v>
          </cell>
          <cell r="AJ317">
            <v>0</v>
          </cell>
          <cell r="AK317">
            <v>0</v>
          </cell>
          <cell r="AL317">
            <v>0</v>
          </cell>
        </row>
        <row r="318">
          <cell r="B318">
            <v>316</v>
          </cell>
          <cell r="C318">
            <v>8</v>
          </cell>
          <cell r="E318" t="e">
            <v>#N/A</v>
          </cell>
          <cell r="F318">
            <v>14</v>
          </cell>
          <cell r="H318" t="e">
            <v>#N/A</v>
          </cell>
        </row>
        <row r="319">
          <cell r="B319">
            <v>317</v>
          </cell>
          <cell r="C319">
            <v>4</v>
          </cell>
          <cell r="D319" t="str">
            <v>A</v>
          </cell>
          <cell r="E319" t="e">
            <v>#N/A</v>
          </cell>
          <cell r="F319">
            <v>10</v>
          </cell>
          <cell r="G319" t="str">
            <v>X</v>
          </cell>
          <cell r="H319" t="e">
            <v>#N/A</v>
          </cell>
          <cell r="I319" t="str">
            <v>0.0</v>
          </cell>
          <cell r="J319" t="str">
            <v>0.0</v>
          </cell>
          <cell r="K319" t="str">
            <v>0.0</v>
          </cell>
          <cell r="L319" t="str">
            <v>0.0</v>
          </cell>
          <cell r="M319" t="str">
            <v>0.0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t="str">
            <v xml:space="preserve"> -</v>
          </cell>
          <cell r="AJ319">
            <v>0</v>
          </cell>
          <cell r="AK319">
            <v>0</v>
          </cell>
          <cell r="AL319">
            <v>0</v>
          </cell>
        </row>
        <row r="320">
          <cell r="B320">
            <v>318</v>
          </cell>
          <cell r="C320">
            <v>6</v>
          </cell>
          <cell r="D320" t="str">
            <v>C</v>
          </cell>
          <cell r="E320" t="e">
            <v>#N/A</v>
          </cell>
          <cell r="F320">
            <v>11</v>
          </cell>
          <cell r="G320" t="str">
            <v>Y</v>
          </cell>
          <cell r="H320" t="e">
            <v>#N/A</v>
          </cell>
          <cell r="I320" t="str">
            <v>0.0</v>
          </cell>
          <cell r="J320" t="str">
            <v>0.0</v>
          </cell>
          <cell r="K320" t="str">
            <v>0.0</v>
          </cell>
          <cell r="L320" t="str">
            <v>0.0</v>
          </cell>
          <cell r="M320" t="str">
            <v>0.0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t="str">
            <v xml:space="preserve"> -</v>
          </cell>
          <cell r="AJ320">
            <v>0</v>
          </cell>
          <cell r="AK320">
            <v>0</v>
          </cell>
          <cell r="AL320">
            <v>0</v>
          </cell>
        </row>
        <row r="321">
          <cell r="B321">
            <v>319</v>
          </cell>
          <cell r="C321">
            <v>5</v>
          </cell>
          <cell r="D321" t="str">
            <v>B</v>
          </cell>
          <cell r="E321" t="e">
            <v>#N/A</v>
          </cell>
          <cell r="F321">
            <v>12</v>
          </cell>
          <cell r="G321" t="str">
            <v>Z</v>
          </cell>
          <cell r="H321" t="e">
            <v>#N/A</v>
          </cell>
          <cell r="I321" t="str">
            <v>0.0</v>
          </cell>
          <cell r="J321" t="str">
            <v>0.0</v>
          </cell>
          <cell r="K321" t="str">
            <v>0.0</v>
          </cell>
          <cell r="L321" t="str">
            <v>0.0</v>
          </cell>
          <cell r="M321" t="str">
            <v>0.0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t="str">
            <v xml:space="preserve"> -</v>
          </cell>
          <cell r="AJ321">
            <v>0</v>
          </cell>
          <cell r="AK321">
            <v>0</v>
          </cell>
          <cell r="AL321">
            <v>0</v>
          </cell>
          <cell r="AM321">
            <v>1</v>
          </cell>
          <cell r="AN321">
            <v>1</v>
          </cell>
        </row>
        <row r="322">
          <cell r="B322">
            <v>320</v>
          </cell>
          <cell r="AK322">
            <v>0</v>
          </cell>
          <cell r="AL322">
            <v>0</v>
          </cell>
          <cell r="AM322" t="str">
            <v/>
          </cell>
          <cell r="AN322" t="str">
            <v/>
          </cell>
        </row>
        <row r="323">
          <cell r="B323">
            <v>321</v>
          </cell>
          <cell r="C323">
            <v>3</v>
          </cell>
          <cell r="D323">
            <v>2</v>
          </cell>
          <cell r="E323" t="str">
            <v>Aseri Spordiklubi</v>
          </cell>
          <cell r="F323">
            <v>9</v>
          </cell>
          <cell r="G323">
            <v>5</v>
          </cell>
          <cell r="H323" t="str">
            <v>Pärnu-Jaagupi LTK</v>
          </cell>
          <cell r="AO323" t="str">
            <v xml:space="preserve"> </v>
          </cell>
          <cell r="AP323" t="str">
            <v xml:space="preserve"> </v>
          </cell>
        </row>
        <row r="324">
          <cell r="B324">
            <v>322</v>
          </cell>
          <cell r="C324">
            <v>4</v>
          </cell>
          <cell r="D324" t="str">
            <v>A</v>
          </cell>
          <cell r="E324" t="str">
            <v>Reelica HANSON</v>
          </cell>
          <cell r="F324">
            <v>11</v>
          </cell>
          <cell r="G324" t="str">
            <v>Y</v>
          </cell>
          <cell r="H324" t="str">
            <v>Sofia Viktoria GEROISKAJA (laen)</v>
          </cell>
          <cell r="I324" t="str">
            <v>12.10</v>
          </cell>
          <cell r="J324" t="str">
            <v>11.9</v>
          </cell>
          <cell r="K324" t="str">
            <v>12.10</v>
          </cell>
          <cell r="L324" t="str">
            <v>0.0</v>
          </cell>
          <cell r="M324" t="str">
            <v>0.0</v>
          </cell>
          <cell r="N324">
            <v>12</v>
          </cell>
          <cell r="O324">
            <v>10</v>
          </cell>
          <cell r="P324">
            <v>11</v>
          </cell>
          <cell r="Q324">
            <v>9</v>
          </cell>
          <cell r="R324">
            <v>12</v>
          </cell>
          <cell r="S324">
            <v>10</v>
          </cell>
          <cell r="T324">
            <v>0</v>
          </cell>
          <cell r="U324">
            <v>0</v>
          </cell>
          <cell r="V324">
            <v>0</v>
          </cell>
          <cell r="W324">
            <v>0</v>
          </cell>
          <cell r="X324">
            <v>1</v>
          </cell>
          <cell r="Y324">
            <v>1</v>
          </cell>
          <cell r="Z324">
            <v>1</v>
          </cell>
          <cell r="AA324">
            <v>0</v>
          </cell>
          <cell r="AB324">
            <v>0</v>
          </cell>
          <cell r="AC324">
            <v>0</v>
          </cell>
          <cell r="AD324">
            <v>0</v>
          </cell>
          <cell r="AE324">
            <v>0</v>
          </cell>
          <cell r="AF324">
            <v>0</v>
          </cell>
          <cell r="AG324">
            <v>0</v>
          </cell>
          <cell r="AH324">
            <v>3</v>
          </cell>
          <cell r="AI324" t="str">
            <v xml:space="preserve"> -</v>
          </cell>
          <cell r="AJ324">
            <v>0</v>
          </cell>
          <cell r="AK324">
            <v>1</v>
          </cell>
          <cell r="AL324">
            <v>0</v>
          </cell>
        </row>
        <row r="325">
          <cell r="B325">
            <v>323</v>
          </cell>
          <cell r="C325">
            <v>5</v>
          </cell>
          <cell r="D325" t="str">
            <v>B</v>
          </cell>
          <cell r="E325" t="str">
            <v>Tatjana TŠISTJAKOVA</v>
          </cell>
          <cell r="F325">
            <v>10</v>
          </cell>
          <cell r="G325" t="str">
            <v>X</v>
          </cell>
          <cell r="H325" t="str">
            <v>Ketrin SALUMAA</v>
          </cell>
          <cell r="I325" t="str">
            <v>11.8</v>
          </cell>
          <cell r="J325" t="str">
            <v>11.6</v>
          </cell>
          <cell r="K325" t="str">
            <v>11.5</v>
          </cell>
          <cell r="L325" t="str">
            <v>0.0</v>
          </cell>
          <cell r="M325" t="str">
            <v>0.0</v>
          </cell>
          <cell r="N325">
            <v>11</v>
          </cell>
          <cell r="O325">
            <v>8</v>
          </cell>
          <cell r="P325">
            <v>11</v>
          </cell>
          <cell r="Q325">
            <v>6</v>
          </cell>
          <cell r="R325">
            <v>11</v>
          </cell>
          <cell r="S325">
            <v>5</v>
          </cell>
          <cell r="T325">
            <v>0</v>
          </cell>
          <cell r="U325">
            <v>0</v>
          </cell>
          <cell r="V325">
            <v>0</v>
          </cell>
          <cell r="W325">
            <v>0</v>
          </cell>
          <cell r="X325">
            <v>1</v>
          </cell>
          <cell r="Y325">
            <v>1</v>
          </cell>
          <cell r="Z325">
            <v>1</v>
          </cell>
          <cell r="AA325">
            <v>0</v>
          </cell>
          <cell r="AB325">
            <v>0</v>
          </cell>
          <cell r="AC325">
            <v>0</v>
          </cell>
          <cell r="AD325">
            <v>0</v>
          </cell>
          <cell r="AE325">
            <v>0</v>
          </cell>
          <cell r="AF325">
            <v>0</v>
          </cell>
          <cell r="AG325">
            <v>0</v>
          </cell>
          <cell r="AH325">
            <v>3</v>
          </cell>
          <cell r="AI325" t="str">
            <v xml:space="preserve"> -</v>
          </cell>
          <cell r="AJ325">
            <v>0</v>
          </cell>
          <cell r="AK325">
            <v>1</v>
          </cell>
          <cell r="AL325">
            <v>0</v>
          </cell>
        </row>
        <row r="326">
          <cell r="B326">
            <v>324</v>
          </cell>
          <cell r="C326">
            <v>6</v>
          </cell>
          <cell r="D326" t="str">
            <v>C</v>
          </cell>
          <cell r="E326" t="str">
            <v>Karmen KOZMA</v>
          </cell>
          <cell r="F326">
            <v>12</v>
          </cell>
          <cell r="G326" t="str">
            <v>Z</v>
          </cell>
          <cell r="H326" t="str">
            <v>Liisi KOIT</v>
          </cell>
          <cell r="I326" t="str">
            <v>11.13</v>
          </cell>
          <cell r="J326" t="str">
            <v>13.15</v>
          </cell>
          <cell r="K326" t="str">
            <v>5.11</v>
          </cell>
          <cell r="L326" t="str">
            <v>0.0</v>
          </cell>
          <cell r="M326" t="str">
            <v>0.0</v>
          </cell>
          <cell r="N326">
            <v>11</v>
          </cell>
          <cell r="O326">
            <v>13</v>
          </cell>
          <cell r="P326">
            <v>13</v>
          </cell>
          <cell r="Q326">
            <v>15</v>
          </cell>
          <cell r="R326">
            <v>5</v>
          </cell>
          <cell r="S326">
            <v>11</v>
          </cell>
          <cell r="T326">
            <v>0</v>
          </cell>
          <cell r="U326">
            <v>0</v>
          </cell>
          <cell r="V326">
            <v>0</v>
          </cell>
          <cell r="W326">
            <v>0</v>
          </cell>
          <cell r="X326">
            <v>0</v>
          </cell>
          <cell r="Y326">
            <v>0</v>
          </cell>
          <cell r="Z326">
            <v>0</v>
          </cell>
          <cell r="AA326">
            <v>0</v>
          </cell>
          <cell r="AB326">
            <v>0</v>
          </cell>
          <cell r="AC326">
            <v>1</v>
          </cell>
          <cell r="AD326">
            <v>1</v>
          </cell>
          <cell r="AE326">
            <v>1</v>
          </cell>
          <cell r="AF326">
            <v>0</v>
          </cell>
          <cell r="AG326">
            <v>0</v>
          </cell>
          <cell r="AH326">
            <v>0</v>
          </cell>
          <cell r="AI326" t="str">
            <v xml:space="preserve"> -</v>
          </cell>
          <cell r="AJ326">
            <v>3</v>
          </cell>
          <cell r="AK326">
            <v>0</v>
          </cell>
          <cell r="AL326">
            <v>1</v>
          </cell>
        </row>
        <row r="327">
          <cell r="B327">
            <v>325</v>
          </cell>
          <cell r="C327">
            <v>4</v>
          </cell>
          <cell r="E327" t="str">
            <v>Reelica HANSON</v>
          </cell>
          <cell r="F327">
            <v>10</v>
          </cell>
          <cell r="H327" t="str">
            <v>Ketrin SALUMAA</v>
          </cell>
          <cell r="I327" t="str">
            <v>11.7</v>
          </cell>
          <cell r="J327" t="str">
            <v>11.8</v>
          </cell>
          <cell r="K327" t="str">
            <v>11.7</v>
          </cell>
          <cell r="L327" t="str">
            <v>0.0</v>
          </cell>
          <cell r="M327" t="str">
            <v>0.0</v>
          </cell>
          <cell r="N327">
            <v>11</v>
          </cell>
          <cell r="O327">
            <v>7</v>
          </cell>
          <cell r="P327">
            <v>11</v>
          </cell>
          <cell r="Q327">
            <v>8</v>
          </cell>
          <cell r="R327">
            <v>11</v>
          </cell>
          <cell r="S327">
            <v>7</v>
          </cell>
          <cell r="T327">
            <v>0</v>
          </cell>
          <cell r="U327">
            <v>0</v>
          </cell>
          <cell r="V327">
            <v>0</v>
          </cell>
          <cell r="W327">
            <v>0</v>
          </cell>
          <cell r="X327">
            <v>1</v>
          </cell>
          <cell r="Y327">
            <v>1</v>
          </cell>
          <cell r="Z327">
            <v>1</v>
          </cell>
          <cell r="AA327">
            <v>0</v>
          </cell>
          <cell r="AB327">
            <v>0</v>
          </cell>
          <cell r="AC327">
            <v>0</v>
          </cell>
          <cell r="AD327">
            <v>0</v>
          </cell>
          <cell r="AE327">
            <v>0</v>
          </cell>
          <cell r="AF327">
            <v>0</v>
          </cell>
          <cell r="AG327">
            <v>0</v>
          </cell>
          <cell r="AH327">
            <v>3</v>
          </cell>
          <cell r="AI327" t="str">
            <v xml:space="preserve"> -</v>
          </cell>
          <cell r="AJ327">
            <v>0</v>
          </cell>
          <cell r="AK327">
            <v>1</v>
          </cell>
          <cell r="AL327">
            <v>0</v>
          </cell>
        </row>
        <row r="328">
          <cell r="B328">
            <v>326</v>
          </cell>
          <cell r="C328">
            <v>5</v>
          </cell>
          <cell r="E328" t="str">
            <v>Tatjana TŠISTJAKOVA</v>
          </cell>
          <cell r="F328">
            <v>11</v>
          </cell>
          <cell r="H328" t="str">
            <v>Sofia Viktoria GEROISKAJA (laen)</v>
          </cell>
        </row>
        <row r="329">
          <cell r="B329">
            <v>327</v>
          </cell>
          <cell r="C329">
            <v>4</v>
          </cell>
          <cell r="D329" t="str">
            <v>A</v>
          </cell>
          <cell r="E329" t="str">
            <v>Reelica HANSON</v>
          </cell>
          <cell r="F329">
            <v>10</v>
          </cell>
          <cell r="G329" t="str">
            <v>X</v>
          </cell>
          <cell r="H329" t="str">
            <v>Ketrin SALUMAA</v>
          </cell>
          <cell r="I329" t="str">
            <v>11.6</v>
          </cell>
          <cell r="J329" t="str">
            <v>7.11</v>
          </cell>
          <cell r="K329" t="str">
            <v>6.11</v>
          </cell>
          <cell r="L329" t="str">
            <v>14.12</v>
          </cell>
          <cell r="M329" t="str">
            <v>11.6</v>
          </cell>
          <cell r="N329">
            <v>11</v>
          </cell>
          <cell r="O329">
            <v>6</v>
          </cell>
          <cell r="P329">
            <v>7</v>
          </cell>
          <cell r="Q329">
            <v>11</v>
          </cell>
          <cell r="R329">
            <v>6</v>
          </cell>
          <cell r="S329">
            <v>11</v>
          </cell>
          <cell r="T329">
            <v>14</v>
          </cell>
          <cell r="U329">
            <v>12</v>
          </cell>
          <cell r="V329">
            <v>11</v>
          </cell>
          <cell r="W329">
            <v>6</v>
          </cell>
          <cell r="X329">
            <v>1</v>
          </cell>
          <cell r="Y329">
            <v>0</v>
          </cell>
          <cell r="Z329">
            <v>0</v>
          </cell>
          <cell r="AA329">
            <v>1</v>
          </cell>
          <cell r="AB329">
            <v>1</v>
          </cell>
          <cell r="AC329">
            <v>0</v>
          </cell>
          <cell r="AD329">
            <v>1</v>
          </cell>
          <cell r="AE329">
            <v>1</v>
          </cell>
          <cell r="AF329">
            <v>0</v>
          </cell>
          <cell r="AG329">
            <v>0</v>
          </cell>
          <cell r="AH329">
            <v>3</v>
          </cell>
          <cell r="AI329" t="str">
            <v xml:space="preserve"> -</v>
          </cell>
          <cell r="AJ329">
            <v>2</v>
          </cell>
          <cell r="AK329">
            <v>1</v>
          </cell>
          <cell r="AL329">
            <v>0</v>
          </cell>
        </row>
        <row r="330">
          <cell r="B330">
            <v>328</v>
          </cell>
          <cell r="C330">
            <v>6</v>
          </cell>
          <cell r="D330" t="str">
            <v>C</v>
          </cell>
          <cell r="E330" t="str">
            <v>Karmen KOZMA</v>
          </cell>
          <cell r="F330">
            <v>11</v>
          </cell>
          <cell r="G330" t="str">
            <v>Y</v>
          </cell>
          <cell r="H330" t="str">
            <v>Sofia Viktoria GEROISKAJA (laen)</v>
          </cell>
          <cell r="I330" t="str">
            <v>0.0</v>
          </cell>
          <cell r="J330" t="str">
            <v>0.0</v>
          </cell>
          <cell r="K330" t="str">
            <v>0.0</v>
          </cell>
          <cell r="L330" t="str">
            <v>0.0</v>
          </cell>
          <cell r="M330" t="str">
            <v>0.0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t="str">
            <v xml:space="preserve"> -</v>
          </cell>
          <cell r="AJ330">
            <v>0</v>
          </cell>
          <cell r="AK330">
            <v>0</v>
          </cell>
          <cell r="AL330">
            <v>0</v>
          </cell>
        </row>
        <row r="331">
          <cell r="B331">
            <v>329</v>
          </cell>
          <cell r="C331">
            <v>5</v>
          </cell>
          <cell r="D331" t="str">
            <v>B</v>
          </cell>
          <cell r="E331" t="str">
            <v>Tatjana TŠISTJAKOVA</v>
          </cell>
          <cell r="F331">
            <v>12</v>
          </cell>
          <cell r="G331" t="str">
            <v>Z</v>
          </cell>
          <cell r="H331" t="str">
            <v>Liisi KOIT</v>
          </cell>
          <cell r="I331" t="str">
            <v>0.0</v>
          </cell>
          <cell r="J331" t="str">
            <v>0.0</v>
          </cell>
          <cell r="K331" t="str">
            <v>0.0</v>
          </cell>
          <cell r="L331" t="str">
            <v>0.0</v>
          </cell>
          <cell r="M331" t="str">
            <v>0.0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t="str">
            <v xml:space="preserve"> -</v>
          </cell>
          <cell r="AJ331">
            <v>0</v>
          </cell>
          <cell r="AK331">
            <v>0</v>
          </cell>
          <cell r="AL331">
            <v>0</v>
          </cell>
          <cell r="AM331">
            <v>1</v>
          </cell>
          <cell r="AN331">
            <v>1</v>
          </cell>
        </row>
        <row r="332">
          <cell r="B332">
            <v>330</v>
          </cell>
          <cell r="AK332">
            <v>4</v>
          </cell>
          <cell r="AL332">
            <v>1</v>
          </cell>
          <cell r="AM332" t="str">
            <v>4 - 1</v>
          </cell>
          <cell r="AN332">
            <v>2</v>
          </cell>
        </row>
        <row r="333">
          <cell r="B333">
            <v>331</v>
          </cell>
          <cell r="C333">
            <v>3</v>
          </cell>
          <cell r="D333">
            <v>3</v>
          </cell>
          <cell r="E333" t="str">
            <v>LTK Narova</v>
          </cell>
          <cell r="F333">
            <v>9</v>
          </cell>
          <cell r="G333">
            <v>7</v>
          </cell>
          <cell r="H333" t="str">
            <v>TalTech SK / Rakvere SK</v>
          </cell>
          <cell r="AO333" t="str">
            <v xml:space="preserve"> </v>
          </cell>
          <cell r="AP333" t="str">
            <v xml:space="preserve"> </v>
          </cell>
        </row>
        <row r="334">
          <cell r="B334">
            <v>332</v>
          </cell>
          <cell r="C334">
            <v>4</v>
          </cell>
          <cell r="D334" t="str">
            <v>A</v>
          </cell>
          <cell r="E334" t="str">
            <v>Vitalia REINOL</v>
          </cell>
          <cell r="F334">
            <v>11</v>
          </cell>
          <cell r="G334" t="str">
            <v>Y</v>
          </cell>
          <cell r="H334" t="str">
            <v>Sirli JAANIMÄGI</v>
          </cell>
          <cell r="I334" t="str">
            <v>8.11</v>
          </cell>
          <cell r="J334" t="str">
            <v>11.9</v>
          </cell>
          <cell r="K334" t="str">
            <v>11.8</v>
          </cell>
          <cell r="L334" t="str">
            <v>11.8</v>
          </cell>
          <cell r="M334" t="str">
            <v>0.0</v>
          </cell>
          <cell r="N334">
            <v>8</v>
          </cell>
          <cell r="O334">
            <v>11</v>
          </cell>
          <cell r="P334">
            <v>11</v>
          </cell>
          <cell r="Q334">
            <v>9</v>
          </cell>
          <cell r="R334">
            <v>11</v>
          </cell>
          <cell r="S334">
            <v>8</v>
          </cell>
          <cell r="T334">
            <v>11</v>
          </cell>
          <cell r="U334">
            <v>8</v>
          </cell>
          <cell r="V334">
            <v>0</v>
          </cell>
          <cell r="W334">
            <v>0</v>
          </cell>
          <cell r="X334">
            <v>0</v>
          </cell>
          <cell r="Y334">
            <v>1</v>
          </cell>
          <cell r="Z334">
            <v>1</v>
          </cell>
          <cell r="AA334">
            <v>1</v>
          </cell>
          <cell r="AB334">
            <v>0</v>
          </cell>
          <cell r="AC334">
            <v>1</v>
          </cell>
          <cell r="AD334">
            <v>0</v>
          </cell>
          <cell r="AE334">
            <v>0</v>
          </cell>
          <cell r="AF334">
            <v>0</v>
          </cell>
          <cell r="AG334">
            <v>0</v>
          </cell>
          <cell r="AH334">
            <v>3</v>
          </cell>
          <cell r="AI334" t="str">
            <v xml:space="preserve"> -</v>
          </cell>
          <cell r="AJ334">
            <v>1</v>
          </cell>
          <cell r="AK334">
            <v>1</v>
          </cell>
          <cell r="AL334">
            <v>0</v>
          </cell>
        </row>
        <row r="335">
          <cell r="B335">
            <v>333</v>
          </cell>
          <cell r="C335">
            <v>5</v>
          </cell>
          <cell r="D335" t="str">
            <v>B</v>
          </cell>
          <cell r="E335" t="str">
            <v>Anastassia MELNIKOVA</v>
          </cell>
          <cell r="F335">
            <v>10</v>
          </cell>
          <cell r="G335" t="str">
            <v>X</v>
          </cell>
          <cell r="H335" t="str">
            <v>Annigrete SUIMETS</v>
          </cell>
          <cell r="I335" t="str">
            <v>7.11</v>
          </cell>
          <cell r="J335" t="str">
            <v>11.9</v>
          </cell>
          <cell r="K335" t="str">
            <v>11.7</v>
          </cell>
          <cell r="L335" t="str">
            <v>11.9</v>
          </cell>
          <cell r="M335" t="str">
            <v>0.0</v>
          </cell>
          <cell r="N335">
            <v>7</v>
          </cell>
          <cell r="O335">
            <v>11</v>
          </cell>
          <cell r="P335">
            <v>11</v>
          </cell>
          <cell r="Q335">
            <v>9</v>
          </cell>
          <cell r="R335">
            <v>11</v>
          </cell>
          <cell r="S335">
            <v>7</v>
          </cell>
          <cell r="T335">
            <v>11</v>
          </cell>
          <cell r="U335">
            <v>9</v>
          </cell>
          <cell r="V335">
            <v>0</v>
          </cell>
          <cell r="W335">
            <v>0</v>
          </cell>
          <cell r="X335">
            <v>0</v>
          </cell>
          <cell r="Y335">
            <v>1</v>
          </cell>
          <cell r="Z335">
            <v>1</v>
          </cell>
          <cell r="AA335">
            <v>1</v>
          </cell>
          <cell r="AB335">
            <v>0</v>
          </cell>
          <cell r="AC335">
            <v>1</v>
          </cell>
          <cell r="AD335">
            <v>0</v>
          </cell>
          <cell r="AE335">
            <v>0</v>
          </cell>
          <cell r="AF335">
            <v>0</v>
          </cell>
          <cell r="AG335">
            <v>0</v>
          </cell>
          <cell r="AH335">
            <v>3</v>
          </cell>
          <cell r="AI335" t="str">
            <v xml:space="preserve"> -</v>
          </cell>
          <cell r="AJ335">
            <v>1</v>
          </cell>
          <cell r="AK335">
            <v>1</v>
          </cell>
          <cell r="AL335">
            <v>0</v>
          </cell>
        </row>
        <row r="336">
          <cell r="B336">
            <v>334</v>
          </cell>
          <cell r="C336">
            <v>6</v>
          </cell>
          <cell r="D336" t="str">
            <v>C</v>
          </cell>
          <cell r="E336" t="str">
            <v>Arina LITVINOVA</v>
          </cell>
          <cell r="F336">
            <v>12</v>
          </cell>
          <cell r="G336" t="str">
            <v>Z</v>
          </cell>
          <cell r="H336" t="str">
            <v>Sirli ROOSVE</v>
          </cell>
          <cell r="I336" t="str">
            <v>11.13</v>
          </cell>
          <cell r="J336" t="str">
            <v>7.11</v>
          </cell>
          <cell r="K336" t="str">
            <v>11.13</v>
          </cell>
          <cell r="L336" t="str">
            <v>0.0</v>
          </cell>
          <cell r="M336" t="str">
            <v>0.0</v>
          </cell>
          <cell r="N336">
            <v>11</v>
          </cell>
          <cell r="O336">
            <v>13</v>
          </cell>
          <cell r="P336">
            <v>7</v>
          </cell>
          <cell r="Q336">
            <v>11</v>
          </cell>
          <cell r="R336">
            <v>11</v>
          </cell>
          <cell r="S336">
            <v>13</v>
          </cell>
          <cell r="T336">
            <v>0</v>
          </cell>
          <cell r="U336">
            <v>0</v>
          </cell>
          <cell r="V336">
            <v>0</v>
          </cell>
          <cell r="W336">
            <v>0</v>
          </cell>
          <cell r="X336">
            <v>0</v>
          </cell>
          <cell r="Y336">
            <v>0</v>
          </cell>
          <cell r="Z336">
            <v>0</v>
          </cell>
          <cell r="AA336">
            <v>0</v>
          </cell>
          <cell r="AB336">
            <v>0</v>
          </cell>
          <cell r="AC336">
            <v>1</v>
          </cell>
          <cell r="AD336">
            <v>1</v>
          </cell>
          <cell r="AE336">
            <v>1</v>
          </cell>
          <cell r="AF336">
            <v>0</v>
          </cell>
          <cell r="AG336">
            <v>0</v>
          </cell>
          <cell r="AH336">
            <v>0</v>
          </cell>
          <cell r="AI336" t="str">
            <v xml:space="preserve"> -</v>
          </cell>
          <cell r="AJ336">
            <v>3</v>
          </cell>
          <cell r="AK336">
            <v>0</v>
          </cell>
          <cell r="AL336">
            <v>1</v>
          </cell>
        </row>
        <row r="337">
          <cell r="B337">
            <v>335</v>
          </cell>
          <cell r="C337">
            <v>4</v>
          </cell>
          <cell r="E337" t="str">
            <v>Vitalia REINOL</v>
          </cell>
          <cell r="F337">
            <v>11</v>
          </cell>
          <cell r="H337" t="str">
            <v>Sirli JAANIMÄGI</v>
          </cell>
          <cell r="I337" t="str">
            <v>11.5</v>
          </cell>
          <cell r="J337" t="str">
            <v>11.4</v>
          </cell>
          <cell r="K337" t="str">
            <v>11.4</v>
          </cell>
          <cell r="L337" t="str">
            <v>0.0</v>
          </cell>
          <cell r="M337" t="str">
            <v>0.0</v>
          </cell>
          <cell r="N337">
            <v>11</v>
          </cell>
          <cell r="O337">
            <v>5</v>
          </cell>
          <cell r="P337">
            <v>11</v>
          </cell>
          <cell r="Q337">
            <v>4</v>
          </cell>
          <cell r="R337">
            <v>11</v>
          </cell>
          <cell r="S337">
            <v>4</v>
          </cell>
          <cell r="T337">
            <v>0</v>
          </cell>
          <cell r="U337">
            <v>0</v>
          </cell>
          <cell r="V337">
            <v>0</v>
          </cell>
          <cell r="W337">
            <v>0</v>
          </cell>
          <cell r="X337">
            <v>1</v>
          </cell>
          <cell r="Y337">
            <v>1</v>
          </cell>
          <cell r="Z337">
            <v>1</v>
          </cell>
          <cell r="AA337">
            <v>0</v>
          </cell>
          <cell r="AB337">
            <v>0</v>
          </cell>
          <cell r="AC337">
            <v>0</v>
          </cell>
          <cell r="AD337">
            <v>0</v>
          </cell>
          <cell r="AE337">
            <v>0</v>
          </cell>
          <cell r="AF337">
            <v>0</v>
          </cell>
          <cell r="AG337">
            <v>0</v>
          </cell>
          <cell r="AH337">
            <v>3</v>
          </cell>
          <cell r="AI337" t="str">
            <v xml:space="preserve"> -</v>
          </cell>
          <cell r="AJ337">
            <v>0</v>
          </cell>
          <cell r="AK337">
            <v>1</v>
          </cell>
          <cell r="AL337">
            <v>0</v>
          </cell>
        </row>
        <row r="338">
          <cell r="B338">
            <v>336</v>
          </cell>
          <cell r="C338">
            <v>5</v>
          </cell>
          <cell r="E338" t="str">
            <v>Anastassia MELNIKOVA</v>
          </cell>
          <cell r="F338">
            <v>12</v>
          </cell>
          <cell r="H338" t="str">
            <v>Sirli ROOSVE</v>
          </cell>
        </row>
        <row r="339">
          <cell r="B339">
            <v>337</v>
          </cell>
          <cell r="C339">
            <v>4</v>
          </cell>
          <cell r="D339" t="str">
            <v>A</v>
          </cell>
          <cell r="E339" t="str">
            <v>Vitalia REINOL</v>
          </cell>
          <cell r="F339">
            <v>10</v>
          </cell>
          <cell r="G339" t="str">
            <v>X</v>
          </cell>
          <cell r="H339" t="str">
            <v>Annigrete SUIMETS</v>
          </cell>
          <cell r="I339" t="str">
            <v>11.3</v>
          </cell>
          <cell r="J339" t="str">
            <v>11.7</v>
          </cell>
          <cell r="K339" t="str">
            <v>11.6</v>
          </cell>
          <cell r="L339" t="str">
            <v>0.0</v>
          </cell>
          <cell r="M339" t="str">
            <v>0.0</v>
          </cell>
          <cell r="N339">
            <v>11</v>
          </cell>
          <cell r="O339">
            <v>3</v>
          </cell>
          <cell r="P339">
            <v>11</v>
          </cell>
          <cell r="Q339">
            <v>7</v>
          </cell>
          <cell r="R339">
            <v>11</v>
          </cell>
          <cell r="S339">
            <v>6</v>
          </cell>
          <cell r="T339">
            <v>0</v>
          </cell>
          <cell r="U339">
            <v>0</v>
          </cell>
          <cell r="V339">
            <v>0</v>
          </cell>
          <cell r="W339">
            <v>0</v>
          </cell>
          <cell r="X339">
            <v>1</v>
          </cell>
          <cell r="Y339">
            <v>1</v>
          </cell>
          <cell r="Z339">
            <v>1</v>
          </cell>
          <cell r="AA339">
            <v>0</v>
          </cell>
          <cell r="AB339">
            <v>0</v>
          </cell>
          <cell r="AC339">
            <v>0</v>
          </cell>
          <cell r="AD339">
            <v>0</v>
          </cell>
          <cell r="AE339">
            <v>0</v>
          </cell>
          <cell r="AF339">
            <v>0</v>
          </cell>
          <cell r="AG339">
            <v>0</v>
          </cell>
          <cell r="AH339">
            <v>3</v>
          </cell>
          <cell r="AI339" t="str">
            <v xml:space="preserve"> -</v>
          </cell>
          <cell r="AJ339">
            <v>0</v>
          </cell>
          <cell r="AK339">
            <v>1</v>
          </cell>
          <cell r="AL339">
            <v>0</v>
          </cell>
        </row>
        <row r="340">
          <cell r="B340">
            <v>338</v>
          </cell>
          <cell r="C340">
            <v>6</v>
          </cell>
          <cell r="D340" t="str">
            <v>C</v>
          </cell>
          <cell r="E340" t="str">
            <v>Arina LITVINOVA</v>
          </cell>
          <cell r="F340">
            <v>11</v>
          </cell>
          <cell r="G340" t="str">
            <v>Y</v>
          </cell>
          <cell r="H340" t="str">
            <v>Sirli JAANIMÄGI</v>
          </cell>
          <cell r="I340" t="str">
            <v>0.0</v>
          </cell>
          <cell r="J340" t="str">
            <v>0.0</v>
          </cell>
          <cell r="K340" t="str">
            <v>0.0</v>
          </cell>
          <cell r="L340" t="str">
            <v>0.0</v>
          </cell>
          <cell r="M340" t="str">
            <v>0.0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t="str">
            <v xml:space="preserve"> -</v>
          </cell>
          <cell r="AJ340">
            <v>0</v>
          </cell>
          <cell r="AK340">
            <v>0</v>
          </cell>
          <cell r="AL340">
            <v>0</v>
          </cell>
        </row>
        <row r="341">
          <cell r="B341">
            <v>339</v>
          </cell>
          <cell r="C341">
            <v>5</v>
          </cell>
          <cell r="D341" t="str">
            <v>B</v>
          </cell>
          <cell r="E341" t="str">
            <v>Anastassia MELNIKOVA</v>
          </cell>
          <cell r="F341">
            <v>12</v>
          </cell>
          <cell r="G341" t="str">
            <v>Z</v>
          </cell>
          <cell r="H341" t="str">
            <v>Sirli ROOSVE</v>
          </cell>
          <cell r="I341" t="str">
            <v>0.0</v>
          </cell>
          <cell r="J341" t="str">
            <v>0.0</v>
          </cell>
          <cell r="K341" t="str">
            <v>0.0</v>
          </cell>
          <cell r="L341" t="str">
            <v>0.0</v>
          </cell>
          <cell r="M341" t="str">
            <v>0.0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t="str">
            <v xml:space="preserve"> -</v>
          </cell>
          <cell r="AJ341">
            <v>0</v>
          </cell>
          <cell r="AK341">
            <v>0</v>
          </cell>
          <cell r="AL341">
            <v>0</v>
          </cell>
          <cell r="AM341">
            <v>1</v>
          </cell>
          <cell r="AN341">
            <v>1</v>
          </cell>
        </row>
        <row r="342">
          <cell r="B342">
            <v>340</v>
          </cell>
          <cell r="AK342">
            <v>4</v>
          </cell>
          <cell r="AL342">
            <v>1</v>
          </cell>
          <cell r="AM342" t="str">
            <v>4 - 1</v>
          </cell>
          <cell r="AN342">
            <v>2</v>
          </cell>
        </row>
        <row r="343">
          <cell r="B343">
            <v>341</v>
          </cell>
          <cell r="C343">
            <v>3</v>
          </cell>
          <cell r="D343">
            <v>8</v>
          </cell>
          <cell r="E343" t="str">
            <v>-</v>
          </cell>
          <cell r="F343">
            <v>9</v>
          </cell>
          <cell r="G343">
            <v>1</v>
          </cell>
          <cell r="H343" t="str">
            <v>Maardu LTK</v>
          </cell>
          <cell r="AO343" t="str">
            <v xml:space="preserve"> </v>
          </cell>
          <cell r="AP343" t="str">
            <v xml:space="preserve"> </v>
          </cell>
        </row>
        <row r="344">
          <cell r="B344">
            <v>342</v>
          </cell>
          <cell r="C344">
            <v>4</v>
          </cell>
          <cell r="D344" t="str">
            <v>A</v>
          </cell>
          <cell r="E344" t="e">
            <v>#N/A</v>
          </cell>
          <cell r="F344">
            <v>11</v>
          </cell>
          <cell r="G344" t="str">
            <v>Y</v>
          </cell>
          <cell r="H344" t="e">
            <v>#N/A</v>
          </cell>
          <cell r="I344" t="str">
            <v>0.0</v>
          </cell>
          <cell r="J344" t="str">
            <v>0.0</v>
          </cell>
          <cell r="K344" t="str">
            <v>0.0</v>
          </cell>
          <cell r="L344" t="str">
            <v>0.0</v>
          </cell>
          <cell r="M344" t="str">
            <v>0.0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t="str">
            <v xml:space="preserve"> -</v>
          </cell>
          <cell r="AJ344">
            <v>0</v>
          </cell>
          <cell r="AK344">
            <v>0</v>
          </cell>
          <cell r="AL344">
            <v>0</v>
          </cell>
        </row>
        <row r="345">
          <cell r="B345">
            <v>343</v>
          </cell>
          <cell r="C345">
            <v>5</v>
          </cell>
          <cell r="D345" t="str">
            <v>B</v>
          </cell>
          <cell r="E345" t="e">
            <v>#N/A</v>
          </cell>
          <cell r="F345">
            <v>10</v>
          </cell>
          <cell r="G345" t="str">
            <v>X</v>
          </cell>
          <cell r="H345" t="e">
            <v>#N/A</v>
          </cell>
          <cell r="I345" t="str">
            <v>0.0</v>
          </cell>
          <cell r="J345" t="str">
            <v>0.0</v>
          </cell>
          <cell r="K345" t="str">
            <v>0.0</v>
          </cell>
          <cell r="L345" t="str">
            <v>0.0</v>
          </cell>
          <cell r="M345" t="str">
            <v>0.0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t="str">
            <v xml:space="preserve"> -</v>
          </cell>
          <cell r="AJ345">
            <v>0</v>
          </cell>
          <cell r="AK345">
            <v>0</v>
          </cell>
          <cell r="AL345">
            <v>0</v>
          </cell>
        </row>
        <row r="346">
          <cell r="B346">
            <v>344</v>
          </cell>
          <cell r="C346">
            <v>6</v>
          </cell>
          <cell r="D346" t="str">
            <v>C</v>
          </cell>
          <cell r="E346" t="e">
            <v>#N/A</v>
          </cell>
          <cell r="F346">
            <v>12</v>
          </cell>
          <cell r="G346" t="str">
            <v>Z</v>
          </cell>
          <cell r="H346" t="e">
            <v>#N/A</v>
          </cell>
          <cell r="I346" t="str">
            <v>0.0</v>
          </cell>
          <cell r="J346" t="str">
            <v>0.0</v>
          </cell>
          <cell r="K346" t="str">
            <v>0.0</v>
          </cell>
          <cell r="L346" t="str">
            <v>0.0</v>
          </cell>
          <cell r="M346" t="str">
            <v>0.0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t="str">
            <v xml:space="preserve"> -</v>
          </cell>
          <cell r="AJ346">
            <v>0</v>
          </cell>
          <cell r="AK346">
            <v>0</v>
          </cell>
          <cell r="AL346">
            <v>0</v>
          </cell>
        </row>
        <row r="347">
          <cell r="B347">
            <v>345</v>
          </cell>
          <cell r="C347">
            <v>7</v>
          </cell>
          <cell r="E347" t="e">
            <v>#N/A</v>
          </cell>
          <cell r="F347">
            <v>13</v>
          </cell>
          <cell r="H347" t="e">
            <v>#N/A</v>
          </cell>
          <cell r="I347" t="str">
            <v>0.0</v>
          </cell>
          <cell r="J347" t="str">
            <v>0.0</v>
          </cell>
          <cell r="K347" t="str">
            <v>0.0</v>
          </cell>
          <cell r="L347" t="str">
            <v>0.0</v>
          </cell>
          <cell r="M347" t="str">
            <v>0.0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t="str">
            <v xml:space="preserve"> -</v>
          </cell>
          <cell r="AJ347">
            <v>0</v>
          </cell>
          <cell r="AK347">
            <v>0</v>
          </cell>
          <cell r="AL347">
            <v>0</v>
          </cell>
        </row>
        <row r="348">
          <cell r="B348">
            <v>346</v>
          </cell>
          <cell r="C348">
            <v>8</v>
          </cell>
          <cell r="E348" t="e">
            <v>#N/A</v>
          </cell>
          <cell r="F348">
            <v>14</v>
          </cell>
          <cell r="H348" t="e">
            <v>#N/A</v>
          </cell>
        </row>
        <row r="349">
          <cell r="B349">
            <v>347</v>
          </cell>
          <cell r="C349">
            <v>4</v>
          </cell>
          <cell r="D349" t="str">
            <v>A</v>
          </cell>
          <cell r="E349" t="e">
            <v>#N/A</v>
          </cell>
          <cell r="F349">
            <v>10</v>
          </cell>
          <cell r="G349" t="str">
            <v>X</v>
          </cell>
          <cell r="H349" t="e">
            <v>#N/A</v>
          </cell>
          <cell r="I349" t="str">
            <v>0.0</v>
          </cell>
          <cell r="J349" t="str">
            <v>0.0</v>
          </cell>
          <cell r="K349" t="str">
            <v>0.0</v>
          </cell>
          <cell r="L349" t="str">
            <v>0.0</v>
          </cell>
          <cell r="M349" t="str">
            <v>0.0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t="str">
            <v xml:space="preserve"> -</v>
          </cell>
          <cell r="AJ349">
            <v>0</v>
          </cell>
          <cell r="AK349">
            <v>0</v>
          </cell>
          <cell r="AL349">
            <v>0</v>
          </cell>
        </row>
        <row r="350">
          <cell r="B350">
            <v>348</v>
          </cell>
          <cell r="C350">
            <v>6</v>
          </cell>
          <cell r="D350" t="str">
            <v>C</v>
          </cell>
          <cell r="E350" t="e">
            <v>#N/A</v>
          </cell>
          <cell r="F350">
            <v>11</v>
          </cell>
          <cell r="G350" t="str">
            <v>Y</v>
          </cell>
          <cell r="H350" t="e">
            <v>#N/A</v>
          </cell>
          <cell r="I350" t="str">
            <v>0.0</v>
          </cell>
          <cell r="J350" t="str">
            <v>0.0</v>
          </cell>
          <cell r="K350" t="str">
            <v>0.0</v>
          </cell>
          <cell r="L350" t="str">
            <v>0.0</v>
          </cell>
          <cell r="M350" t="str">
            <v>0.0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t="str">
            <v xml:space="preserve"> -</v>
          </cell>
          <cell r="AJ350">
            <v>0</v>
          </cell>
          <cell r="AK350">
            <v>0</v>
          </cell>
          <cell r="AL350">
            <v>0</v>
          </cell>
        </row>
        <row r="351">
          <cell r="B351">
            <v>349</v>
          </cell>
          <cell r="C351">
            <v>5</v>
          </cell>
          <cell r="D351" t="str">
            <v>B</v>
          </cell>
          <cell r="E351" t="e">
            <v>#N/A</v>
          </cell>
          <cell r="F351">
            <v>12</v>
          </cell>
          <cell r="G351" t="str">
            <v>Z</v>
          </cell>
          <cell r="H351" t="e">
            <v>#N/A</v>
          </cell>
          <cell r="I351" t="str">
            <v>0.0</v>
          </cell>
          <cell r="J351" t="str">
            <v>0.0</v>
          </cell>
          <cell r="K351" t="str">
            <v>0.0</v>
          </cell>
          <cell r="L351" t="str">
            <v>0.0</v>
          </cell>
          <cell r="M351" t="str">
            <v>0.0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t="str">
            <v xml:space="preserve"> -</v>
          </cell>
          <cell r="AJ351">
            <v>0</v>
          </cell>
          <cell r="AK351">
            <v>0</v>
          </cell>
          <cell r="AL351">
            <v>0</v>
          </cell>
          <cell r="AM351">
            <v>1</v>
          </cell>
          <cell r="AN351">
            <v>1</v>
          </cell>
        </row>
        <row r="352">
          <cell r="B352">
            <v>350</v>
          </cell>
          <cell r="AK352">
            <v>0</v>
          </cell>
          <cell r="AL352">
            <v>0</v>
          </cell>
          <cell r="AM352" t="str">
            <v/>
          </cell>
          <cell r="AN352" t="str">
            <v/>
          </cell>
        </row>
        <row r="353">
          <cell r="B353">
            <v>351</v>
          </cell>
          <cell r="C353">
            <v>3</v>
          </cell>
          <cell r="D353">
            <v>4</v>
          </cell>
          <cell r="E353" t="str">
            <v>LTK Kalev</v>
          </cell>
          <cell r="F353">
            <v>9</v>
          </cell>
          <cell r="G353">
            <v>6</v>
          </cell>
          <cell r="H353" t="str">
            <v>Lauatennisekeskus</v>
          </cell>
          <cell r="AO353" t="str">
            <v xml:space="preserve"> </v>
          </cell>
          <cell r="AP353" t="str">
            <v xml:space="preserve"> </v>
          </cell>
        </row>
        <row r="354">
          <cell r="B354">
            <v>352</v>
          </cell>
          <cell r="C354">
            <v>4</v>
          </cell>
          <cell r="D354" t="str">
            <v>A</v>
          </cell>
          <cell r="E354" t="str">
            <v>Kätlin LATT</v>
          </cell>
          <cell r="F354">
            <v>11</v>
          </cell>
          <cell r="G354" t="str">
            <v>Y</v>
          </cell>
          <cell r="H354" t="str">
            <v>Piret KUMMEL (laen)</v>
          </cell>
          <cell r="I354" t="str">
            <v>11.1</v>
          </cell>
          <cell r="J354" t="str">
            <v>11.1</v>
          </cell>
          <cell r="K354" t="str">
            <v>11.1</v>
          </cell>
          <cell r="L354" t="str">
            <v>0.0</v>
          </cell>
          <cell r="M354" t="str">
            <v>0.0</v>
          </cell>
          <cell r="N354">
            <v>11</v>
          </cell>
          <cell r="O354">
            <v>1</v>
          </cell>
          <cell r="P354">
            <v>11</v>
          </cell>
          <cell r="Q354">
            <v>1</v>
          </cell>
          <cell r="R354">
            <v>11</v>
          </cell>
          <cell r="S354">
            <v>1</v>
          </cell>
          <cell r="T354">
            <v>0</v>
          </cell>
          <cell r="U354">
            <v>0</v>
          </cell>
          <cell r="V354">
            <v>0</v>
          </cell>
          <cell r="W354">
            <v>0</v>
          </cell>
          <cell r="X354">
            <v>1</v>
          </cell>
          <cell r="Y354">
            <v>1</v>
          </cell>
          <cell r="Z354">
            <v>1</v>
          </cell>
          <cell r="AA354">
            <v>0</v>
          </cell>
          <cell r="AB354">
            <v>0</v>
          </cell>
          <cell r="AC354">
            <v>0</v>
          </cell>
          <cell r="AD354">
            <v>0</v>
          </cell>
          <cell r="AE354">
            <v>0</v>
          </cell>
          <cell r="AF354">
            <v>0</v>
          </cell>
          <cell r="AG354">
            <v>0</v>
          </cell>
          <cell r="AH354">
            <v>3</v>
          </cell>
          <cell r="AI354" t="str">
            <v xml:space="preserve"> -</v>
          </cell>
          <cell r="AJ354">
            <v>0</v>
          </cell>
          <cell r="AK354">
            <v>1</v>
          </cell>
          <cell r="AL354">
            <v>0</v>
          </cell>
        </row>
        <row r="355">
          <cell r="B355">
            <v>353</v>
          </cell>
          <cell r="C355">
            <v>5</v>
          </cell>
          <cell r="D355" t="str">
            <v>B</v>
          </cell>
          <cell r="E355" t="str">
            <v>Pille VEESAAR</v>
          </cell>
          <cell r="F355">
            <v>10</v>
          </cell>
          <cell r="G355" t="str">
            <v>X</v>
          </cell>
          <cell r="H355" t="str">
            <v>Aire KURGPÕLD</v>
          </cell>
          <cell r="I355" t="str">
            <v>11.5</v>
          </cell>
          <cell r="J355" t="str">
            <v>11.5</v>
          </cell>
          <cell r="K355" t="str">
            <v>11.7</v>
          </cell>
          <cell r="L355" t="str">
            <v>0.0</v>
          </cell>
          <cell r="M355" t="str">
            <v>0.0</v>
          </cell>
          <cell r="N355">
            <v>11</v>
          </cell>
          <cell r="O355">
            <v>5</v>
          </cell>
          <cell r="P355">
            <v>11</v>
          </cell>
          <cell r="Q355">
            <v>5</v>
          </cell>
          <cell r="R355">
            <v>11</v>
          </cell>
          <cell r="S355">
            <v>7</v>
          </cell>
          <cell r="T355">
            <v>0</v>
          </cell>
          <cell r="U355">
            <v>0</v>
          </cell>
          <cell r="V355">
            <v>0</v>
          </cell>
          <cell r="W355">
            <v>0</v>
          </cell>
          <cell r="X355">
            <v>1</v>
          </cell>
          <cell r="Y355">
            <v>1</v>
          </cell>
          <cell r="Z355">
            <v>1</v>
          </cell>
          <cell r="AA355">
            <v>0</v>
          </cell>
          <cell r="AB355">
            <v>0</v>
          </cell>
          <cell r="AC355">
            <v>0</v>
          </cell>
          <cell r="AD355">
            <v>0</v>
          </cell>
          <cell r="AE355">
            <v>0</v>
          </cell>
          <cell r="AF355">
            <v>0</v>
          </cell>
          <cell r="AG355">
            <v>0</v>
          </cell>
          <cell r="AH355">
            <v>3</v>
          </cell>
          <cell r="AI355" t="str">
            <v xml:space="preserve"> -</v>
          </cell>
          <cell r="AJ355">
            <v>0</v>
          </cell>
          <cell r="AK355">
            <v>1</v>
          </cell>
          <cell r="AL355">
            <v>0</v>
          </cell>
        </row>
        <row r="356">
          <cell r="B356">
            <v>354</v>
          </cell>
          <cell r="C356">
            <v>6</v>
          </cell>
          <cell r="D356" t="str">
            <v>C</v>
          </cell>
          <cell r="E356" t="str">
            <v>Kai THORNBECH</v>
          </cell>
          <cell r="F356">
            <v>12</v>
          </cell>
          <cell r="G356" t="str">
            <v>Z</v>
          </cell>
          <cell r="H356" t="str">
            <v>Neverly LUKAS</v>
          </cell>
          <cell r="I356" t="str">
            <v>11.6</v>
          </cell>
          <cell r="J356" t="str">
            <v>11.3</v>
          </cell>
          <cell r="K356" t="str">
            <v>11.2</v>
          </cell>
          <cell r="L356" t="str">
            <v>0.0</v>
          </cell>
          <cell r="M356" t="str">
            <v>0.0</v>
          </cell>
          <cell r="N356">
            <v>11</v>
          </cell>
          <cell r="O356">
            <v>6</v>
          </cell>
          <cell r="P356">
            <v>11</v>
          </cell>
          <cell r="Q356">
            <v>3</v>
          </cell>
          <cell r="R356">
            <v>11</v>
          </cell>
          <cell r="S356">
            <v>2</v>
          </cell>
          <cell r="T356">
            <v>0</v>
          </cell>
          <cell r="U356">
            <v>0</v>
          </cell>
          <cell r="V356">
            <v>0</v>
          </cell>
          <cell r="W356">
            <v>0</v>
          </cell>
          <cell r="X356">
            <v>1</v>
          </cell>
          <cell r="Y356">
            <v>1</v>
          </cell>
          <cell r="Z356">
            <v>1</v>
          </cell>
          <cell r="AA356">
            <v>0</v>
          </cell>
          <cell r="AB356">
            <v>0</v>
          </cell>
          <cell r="AC356">
            <v>0</v>
          </cell>
          <cell r="AD356">
            <v>0</v>
          </cell>
          <cell r="AE356">
            <v>0</v>
          </cell>
          <cell r="AF356">
            <v>0</v>
          </cell>
          <cell r="AG356">
            <v>0</v>
          </cell>
          <cell r="AH356">
            <v>3</v>
          </cell>
          <cell r="AI356" t="str">
            <v xml:space="preserve"> -</v>
          </cell>
          <cell r="AJ356">
            <v>0</v>
          </cell>
          <cell r="AK356">
            <v>1</v>
          </cell>
          <cell r="AL356">
            <v>0</v>
          </cell>
        </row>
        <row r="357">
          <cell r="B357">
            <v>355</v>
          </cell>
          <cell r="C357">
            <v>4</v>
          </cell>
          <cell r="E357" t="str">
            <v>Kätlin LATT</v>
          </cell>
          <cell r="F357">
            <v>10</v>
          </cell>
          <cell r="H357" t="str">
            <v>Aire KURGPÕLD</v>
          </cell>
          <cell r="I357" t="str">
            <v>11.6</v>
          </cell>
          <cell r="J357" t="str">
            <v>11.3</v>
          </cell>
          <cell r="K357" t="str">
            <v>11.7</v>
          </cell>
          <cell r="L357" t="str">
            <v>0.0</v>
          </cell>
          <cell r="M357" t="str">
            <v>0.0</v>
          </cell>
          <cell r="N357">
            <v>11</v>
          </cell>
          <cell r="O357">
            <v>6</v>
          </cell>
          <cell r="P357">
            <v>11</v>
          </cell>
          <cell r="Q357">
            <v>3</v>
          </cell>
          <cell r="R357">
            <v>11</v>
          </cell>
          <cell r="S357">
            <v>7</v>
          </cell>
          <cell r="T357">
            <v>0</v>
          </cell>
          <cell r="U357">
            <v>0</v>
          </cell>
          <cell r="V357">
            <v>0</v>
          </cell>
          <cell r="W357">
            <v>0</v>
          </cell>
          <cell r="X357">
            <v>1</v>
          </cell>
          <cell r="Y357">
            <v>1</v>
          </cell>
          <cell r="Z357">
            <v>1</v>
          </cell>
          <cell r="AA357">
            <v>0</v>
          </cell>
          <cell r="AB357">
            <v>0</v>
          </cell>
          <cell r="AC357">
            <v>0</v>
          </cell>
          <cell r="AD357">
            <v>0</v>
          </cell>
          <cell r="AE357">
            <v>0</v>
          </cell>
          <cell r="AF357">
            <v>0</v>
          </cell>
          <cell r="AG357">
            <v>0</v>
          </cell>
          <cell r="AH357">
            <v>3</v>
          </cell>
          <cell r="AI357" t="str">
            <v xml:space="preserve"> -</v>
          </cell>
          <cell r="AJ357">
            <v>0</v>
          </cell>
          <cell r="AK357">
            <v>1</v>
          </cell>
          <cell r="AL357">
            <v>0</v>
          </cell>
        </row>
        <row r="358">
          <cell r="B358">
            <v>356</v>
          </cell>
          <cell r="C358">
            <v>6</v>
          </cell>
          <cell r="E358" t="str">
            <v>Kai THORNBECH</v>
          </cell>
          <cell r="F358">
            <v>11</v>
          </cell>
          <cell r="H358" t="str">
            <v>Piret KUMMEL (laen)</v>
          </cell>
        </row>
        <row r="359">
          <cell r="B359">
            <v>357</v>
          </cell>
          <cell r="C359">
            <v>4</v>
          </cell>
          <cell r="D359" t="str">
            <v>A</v>
          </cell>
          <cell r="E359" t="str">
            <v>Kätlin LATT</v>
          </cell>
          <cell r="F359">
            <v>10</v>
          </cell>
          <cell r="G359" t="str">
            <v>X</v>
          </cell>
          <cell r="H359" t="str">
            <v>Aire KURGPÕLD</v>
          </cell>
          <cell r="I359" t="str">
            <v>0.0</v>
          </cell>
          <cell r="J359" t="str">
            <v>0.0</v>
          </cell>
          <cell r="K359" t="str">
            <v>0.0</v>
          </cell>
          <cell r="L359" t="str">
            <v>0.0</v>
          </cell>
          <cell r="M359" t="str">
            <v>0.0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t="str">
            <v xml:space="preserve"> -</v>
          </cell>
          <cell r="AJ359">
            <v>0</v>
          </cell>
          <cell r="AK359">
            <v>0</v>
          </cell>
          <cell r="AL359">
            <v>0</v>
          </cell>
        </row>
        <row r="360">
          <cell r="B360">
            <v>358</v>
          </cell>
          <cell r="C360">
            <v>6</v>
          </cell>
          <cell r="D360" t="str">
            <v>C</v>
          </cell>
          <cell r="E360" t="str">
            <v>Kai THORNBECH</v>
          </cell>
          <cell r="F360">
            <v>11</v>
          </cell>
          <cell r="G360" t="str">
            <v>Y</v>
          </cell>
          <cell r="H360" t="str">
            <v>Piret KUMMEL (laen)</v>
          </cell>
          <cell r="I360" t="str">
            <v>0.0</v>
          </cell>
          <cell r="J360" t="str">
            <v>0.0</v>
          </cell>
          <cell r="K360" t="str">
            <v>0.0</v>
          </cell>
          <cell r="L360" t="str">
            <v>0.0</v>
          </cell>
          <cell r="M360" t="str">
            <v>0.0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t="str">
            <v xml:space="preserve"> -</v>
          </cell>
          <cell r="AJ360">
            <v>0</v>
          </cell>
          <cell r="AK360">
            <v>0</v>
          </cell>
          <cell r="AL360">
            <v>0</v>
          </cell>
        </row>
        <row r="361">
          <cell r="B361">
            <v>359</v>
          </cell>
          <cell r="C361">
            <v>5</v>
          </cell>
          <cell r="D361" t="str">
            <v>B</v>
          </cell>
          <cell r="E361" t="str">
            <v>Pille VEESAAR</v>
          </cell>
          <cell r="F361">
            <v>12</v>
          </cell>
          <cell r="G361" t="str">
            <v>Z</v>
          </cell>
          <cell r="H361" t="str">
            <v>Neverly LUKAS</v>
          </cell>
          <cell r="I361" t="str">
            <v>0.0</v>
          </cell>
          <cell r="J361" t="str">
            <v>0.0</v>
          </cell>
          <cell r="K361" t="str">
            <v>0.0</v>
          </cell>
          <cell r="L361" t="str">
            <v>0.0</v>
          </cell>
          <cell r="M361" t="str">
            <v>0.0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t="str">
            <v xml:space="preserve"> -</v>
          </cell>
          <cell r="AJ361">
            <v>0</v>
          </cell>
          <cell r="AK361">
            <v>0</v>
          </cell>
          <cell r="AL361">
            <v>0</v>
          </cell>
          <cell r="AM361">
            <v>1</v>
          </cell>
          <cell r="AN361">
            <v>1</v>
          </cell>
        </row>
        <row r="362">
          <cell r="B362">
            <v>360</v>
          </cell>
          <cell r="AK362">
            <v>4</v>
          </cell>
          <cell r="AL362">
            <v>0</v>
          </cell>
          <cell r="AM362" t="str">
            <v>4 - 0</v>
          </cell>
          <cell r="AN362">
            <v>2</v>
          </cell>
        </row>
        <row r="363">
          <cell r="B363">
            <v>361</v>
          </cell>
          <cell r="C363">
            <v>3</v>
          </cell>
          <cell r="D363">
            <v>2</v>
          </cell>
          <cell r="E363" t="str">
            <v>Aseri Spordiklubi</v>
          </cell>
          <cell r="F363">
            <v>9</v>
          </cell>
          <cell r="G363">
            <v>6</v>
          </cell>
          <cell r="H363" t="str">
            <v>Lauatennisekeskus</v>
          </cell>
          <cell r="AO363" t="str">
            <v xml:space="preserve"> </v>
          </cell>
          <cell r="AP363" t="str">
            <v xml:space="preserve"> </v>
          </cell>
        </row>
        <row r="364">
          <cell r="B364">
            <v>362</v>
          </cell>
          <cell r="C364">
            <v>4</v>
          </cell>
          <cell r="D364" t="str">
            <v>A</v>
          </cell>
          <cell r="E364" t="str">
            <v>Reelica HANSON</v>
          </cell>
          <cell r="F364">
            <v>11</v>
          </cell>
          <cell r="G364" t="str">
            <v>Y</v>
          </cell>
          <cell r="H364" t="str">
            <v>Piret KUMMEL (laen)</v>
          </cell>
          <cell r="I364" t="str">
            <v>11.5</v>
          </cell>
          <cell r="J364" t="str">
            <v>11.7</v>
          </cell>
          <cell r="K364" t="str">
            <v>11.7</v>
          </cell>
          <cell r="L364" t="str">
            <v>0.0</v>
          </cell>
          <cell r="M364" t="str">
            <v>0.0</v>
          </cell>
          <cell r="N364">
            <v>11</v>
          </cell>
          <cell r="O364">
            <v>5</v>
          </cell>
          <cell r="P364">
            <v>11</v>
          </cell>
          <cell r="Q364">
            <v>7</v>
          </cell>
          <cell r="R364">
            <v>11</v>
          </cell>
          <cell r="S364">
            <v>7</v>
          </cell>
          <cell r="T364">
            <v>0</v>
          </cell>
          <cell r="U364">
            <v>0</v>
          </cell>
          <cell r="V364">
            <v>0</v>
          </cell>
          <cell r="W364">
            <v>0</v>
          </cell>
          <cell r="X364">
            <v>1</v>
          </cell>
          <cell r="Y364">
            <v>1</v>
          </cell>
          <cell r="Z364">
            <v>1</v>
          </cell>
          <cell r="AA364">
            <v>0</v>
          </cell>
          <cell r="AB364">
            <v>0</v>
          </cell>
          <cell r="AC364">
            <v>0</v>
          </cell>
          <cell r="AD364">
            <v>0</v>
          </cell>
          <cell r="AE364">
            <v>0</v>
          </cell>
          <cell r="AF364">
            <v>0</v>
          </cell>
          <cell r="AG364">
            <v>0</v>
          </cell>
          <cell r="AH364">
            <v>3</v>
          </cell>
          <cell r="AI364" t="str">
            <v xml:space="preserve"> -</v>
          </cell>
          <cell r="AJ364">
            <v>0</v>
          </cell>
          <cell r="AK364">
            <v>1</v>
          </cell>
          <cell r="AL364">
            <v>0</v>
          </cell>
        </row>
        <row r="365">
          <cell r="B365">
            <v>363</v>
          </cell>
          <cell r="C365">
            <v>5</v>
          </cell>
          <cell r="D365" t="str">
            <v>B</v>
          </cell>
          <cell r="E365" t="str">
            <v>Karmen KOZMA</v>
          </cell>
          <cell r="F365">
            <v>10</v>
          </cell>
          <cell r="G365" t="str">
            <v>X</v>
          </cell>
          <cell r="H365" t="str">
            <v>Aire KURGPÕLD</v>
          </cell>
          <cell r="I365" t="str">
            <v>11.2</v>
          </cell>
          <cell r="J365" t="str">
            <v>11.7</v>
          </cell>
          <cell r="K365" t="str">
            <v>11.1</v>
          </cell>
          <cell r="L365" t="str">
            <v>0.0</v>
          </cell>
          <cell r="M365" t="str">
            <v>0.0</v>
          </cell>
          <cell r="N365">
            <v>11</v>
          </cell>
          <cell r="O365">
            <v>2</v>
          </cell>
          <cell r="P365">
            <v>11</v>
          </cell>
          <cell r="Q365">
            <v>7</v>
          </cell>
          <cell r="R365">
            <v>11</v>
          </cell>
          <cell r="S365">
            <v>1</v>
          </cell>
          <cell r="T365">
            <v>0</v>
          </cell>
          <cell r="U365">
            <v>0</v>
          </cell>
          <cell r="V365">
            <v>0</v>
          </cell>
          <cell r="W365">
            <v>0</v>
          </cell>
          <cell r="X365">
            <v>1</v>
          </cell>
          <cell r="Y365">
            <v>1</v>
          </cell>
          <cell r="Z365">
            <v>1</v>
          </cell>
          <cell r="AA365">
            <v>0</v>
          </cell>
          <cell r="AB365">
            <v>0</v>
          </cell>
          <cell r="AC365">
            <v>0</v>
          </cell>
          <cell r="AD365">
            <v>0</v>
          </cell>
          <cell r="AE365">
            <v>0</v>
          </cell>
          <cell r="AF365">
            <v>0</v>
          </cell>
          <cell r="AG365">
            <v>0</v>
          </cell>
          <cell r="AH365">
            <v>3</v>
          </cell>
          <cell r="AI365" t="str">
            <v xml:space="preserve"> -</v>
          </cell>
          <cell r="AJ365">
            <v>0</v>
          </cell>
          <cell r="AK365">
            <v>1</v>
          </cell>
          <cell r="AL365">
            <v>0</v>
          </cell>
        </row>
        <row r="366">
          <cell r="B366">
            <v>364</v>
          </cell>
          <cell r="C366">
            <v>6</v>
          </cell>
          <cell r="D366" t="str">
            <v>C</v>
          </cell>
          <cell r="E366" t="str">
            <v>Tatjana TŠISTJAKOVA</v>
          </cell>
          <cell r="F366">
            <v>12</v>
          </cell>
          <cell r="G366" t="str">
            <v>Z</v>
          </cell>
          <cell r="H366" t="str">
            <v>Neverly LUKAS</v>
          </cell>
          <cell r="I366" t="str">
            <v>11.2</v>
          </cell>
          <cell r="J366" t="str">
            <v>11.2</v>
          </cell>
          <cell r="K366" t="str">
            <v>11.1</v>
          </cell>
          <cell r="L366" t="str">
            <v>0.0</v>
          </cell>
          <cell r="M366" t="str">
            <v>0.0</v>
          </cell>
          <cell r="N366">
            <v>11</v>
          </cell>
          <cell r="O366">
            <v>2</v>
          </cell>
          <cell r="P366">
            <v>11</v>
          </cell>
          <cell r="Q366">
            <v>2</v>
          </cell>
          <cell r="R366">
            <v>11</v>
          </cell>
          <cell r="S366">
            <v>1</v>
          </cell>
          <cell r="T366">
            <v>0</v>
          </cell>
          <cell r="U366">
            <v>0</v>
          </cell>
          <cell r="V366">
            <v>0</v>
          </cell>
          <cell r="W366">
            <v>0</v>
          </cell>
          <cell r="X366">
            <v>1</v>
          </cell>
          <cell r="Y366">
            <v>1</v>
          </cell>
          <cell r="Z366">
            <v>1</v>
          </cell>
          <cell r="AA366">
            <v>0</v>
          </cell>
          <cell r="AB366">
            <v>0</v>
          </cell>
          <cell r="AC366">
            <v>0</v>
          </cell>
          <cell r="AD366">
            <v>0</v>
          </cell>
          <cell r="AE366">
            <v>0</v>
          </cell>
          <cell r="AF366">
            <v>0</v>
          </cell>
          <cell r="AG366">
            <v>0</v>
          </cell>
          <cell r="AH366">
            <v>3</v>
          </cell>
          <cell r="AI366" t="str">
            <v xml:space="preserve"> -</v>
          </cell>
          <cell r="AJ366">
            <v>0</v>
          </cell>
          <cell r="AK366">
            <v>1</v>
          </cell>
          <cell r="AL366">
            <v>0</v>
          </cell>
        </row>
        <row r="367">
          <cell r="B367">
            <v>365</v>
          </cell>
          <cell r="C367">
            <v>5</v>
          </cell>
          <cell r="E367" t="str">
            <v>Karmen KOZMA</v>
          </cell>
          <cell r="F367">
            <v>10</v>
          </cell>
          <cell r="H367" t="str">
            <v>Aire KURGPÕLD</v>
          </cell>
          <cell r="I367" t="str">
            <v>11.1</v>
          </cell>
          <cell r="J367" t="str">
            <v>11.1</v>
          </cell>
          <cell r="K367" t="str">
            <v>11.4</v>
          </cell>
          <cell r="L367" t="str">
            <v>0.0</v>
          </cell>
          <cell r="M367" t="str">
            <v>0.0</v>
          </cell>
          <cell r="N367">
            <v>11</v>
          </cell>
          <cell r="O367">
            <v>1</v>
          </cell>
          <cell r="P367">
            <v>11</v>
          </cell>
          <cell r="Q367">
            <v>1</v>
          </cell>
          <cell r="R367">
            <v>11</v>
          </cell>
          <cell r="S367">
            <v>4</v>
          </cell>
          <cell r="T367">
            <v>0</v>
          </cell>
          <cell r="U367">
            <v>0</v>
          </cell>
          <cell r="V367">
            <v>0</v>
          </cell>
          <cell r="W367">
            <v>0</v>
          </cell>
          <cell r="X367">
            <v>1</v>
          </cell>
          <cell r="Y367">
            <v>1</v>
          </cell>
          <cell r="Z367">
            <v>1</v>
          </cell>
          <cell r="AA367">
            <v>0</v>
          </cell>
          <cell r="AB367">
            <v>0</v>
          </cell>
          <cell r="AC367">
            <v>0</v>
          </cell>
          <cell r="AD367">
            <v>0</v>
          </cell>
          <cell r="AE367">
            <v>0</v>
          </cell>
          <cell r="AF367">
            <v>0</v>
          </cell>
          <cell r="AG367">
            <v>0</v>
          </cell>
          <cell r="AH367">
            <v>3</v>
          </cell>
          <cell r="AI367" t="str">
            <v xml:space="preserve"> -</v>
          </cell>
          <cell r="AJ367">
            <v>0</v>
          </cell>
          <cell r="AK367">
            <v>1</v>
          </cell>
          <cell r="AL367">
            <v>0</v>
          </cell>
        </row>
        <row r="368">
          <cell r="B368">
            <v>366</v>
          </cell>
          <cell r="C368">
            <v>6</v>
          </cell>
          <cell r="E368" t="str">
            <v>Tatjana TŠISTJAKOVA</v>
          </cell>
          <cell r="F368">
            <v>11</v>
          </cell>
          <cell r="H368" t="str">
            <v>Piret KUMMEL (laen)</v>
          </cell>
        </row>
        <row r="369">
          <cell r="B369">
            <v>367</v>
          </cell>
          <cell r="C369">
            <v>4</v>
          </cell>
          <cell r="D369" t="str">
            <v>A</v>
          </cell>
          <cell r="E369" t="str">
            <v>Reelica HANSON</v>
          </cell>
          <cell r="F369">
            <v>10</v>
          </cell>
          <cell r="G369" t="str">
            <v>X</v>
          </cell>
          <cell r="H369" t="str">
            <v>Aire KURGPÕLD</v>
          </cell>
          <cell r="I369" t="str">
            <v>0.0</v>
          </cell>
          <cell r="J369" t="str">
            <v>0.0</v>
          </cell>
          <cell r="K369" t="str">
            <v>0.0</v>
          </cell>
          <cell r="L369" t="str">
            <v>0.0</v>
          </cell>
          <cell r="M369" t="str">
            <v>0.0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t="str">
            <v xml:space="preserve"> -</v>
          </cell>
          <cell r="AJ369">
            <v>0</v>
          </cell>
          <cell r="AK369">
            <v>0</v>
          </cell>
          <cell r="AL369">
            <v>0</v>
          </cell>
        </row>
        <row r="370">
          <cell r="B370">
            <v>368</v>
          </cell>
          <cell r="C370">
            <v>6</v>
          </cell>
          <cell r="D370" t="str">
            <v>C</v>
          </cell>
          <cell r="E370" t="str">
            <v>Tatjana TŠISTJAKOVA</v>
          </cell>
          <cell r="F370">
            <v>11</v>
          </cell>
          <cell r="G370" t="str">
            <v>Y</v>
          </cell>
          <cell r="H370" t="str">
            <v>Piret KUMMEL (laen)</v>
          </cell>
          <cell r="I370" t="str">
            <v>0.0</v>
          </cell>
          <cell r="J370" t="str">
            <v>0.0</v>
          </cell>
          <cell r="K370" t="str">
            <v>0.0</v>
          </cell>
          <cell r="L370" t="str">
            <v>0.0</v>
          </cell>
          <cell r="M370" t="str">
            <v>0.0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t="str">
            <v xml:space="preserve"> -</v>
          </cell>
          <cell r="AJ370">
            <v>0</v>
          </cell>
          <cell r="AK370">
            <v>0</v>
          </cell>
          <cell r="AL370">
            <v>0</v>
          </cell>
        </row>
        <row r="371">
          <cell r="B371">
            <v>369</v>
          </cell>
          <cell r="C371">
            <v>5</v>
          </cell>
          <cell r="D371" t="str">
            <v>B</v>
          </cell>
          <cell r="E371" t="str">
            <v>Karmen KOZMA</v>
          </cell>
          <cell r="F371">
            <v>12</v>
          </cell>
          <cell r="G371" t="str">
            <v>Z</v>
          </cell>
          <cell r="H371" t="str">
            <v>Neverly LUKAS</v>
          </cell>
          <cell r="I371" t="str">
            <v>0.0</v>
          </cell>
          <cell r="J371" t="str">
            <v>0.0</v>
          </cell>
          <cell r="K371" t="str">
            <v>0.0</v>
          </cell>
          <cell r="L371" t="str">
            <v>0.0</v>
          </cell>
          <cell r="M371" t="str">
            <v>0.0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t="str">
            <v xml:space="preserve"> -</v>
          </cell>
          <cell r="AJ371">
            <v>0</v>
          </cell>
          <cell r="AK371">
            <v>0</v>
          </cell>
          <cell r="AL371">
            <v>0</v>
          </cell>
          <cell r="AM371">
            <v>1</v>
          </cell>
          <cell r="AN371">
            <v>1</v>
          </cell>
        </row>
        <row r="372">
          <cell r="B372">
            <v>370</v>
          </cell>
          <cell r="AK372">
            <v>4</v>
          </cell>
          <cell r="AL372">
            <v>0</v>
          </cell>
          <cell r="AM372" t="str">
            <v>4 - 0</v>
          </cell>
          <cell r="AN372">
            <v>2</v>
          </cell>
        </row>
        <row r="373">
          <cell r="B373">
            <v>371</v>
          </cell>
          <cell r="C373">
            <v>3</v>
          </cell>
          <cell r="D373">
            <v>8</v>
          </cell>
          <cell r="E373" t="str">
            <v>-</v>
          </cell>
          <cell r="F373">
            <v>9</v>
          </cell>
          <cell r="G373">
            <v>3</v>
          </cell>
          <cell r="H373" t="str">
            <v>LTK Narova</v>
          </cell>
          <cell r="AO373" t="str">
            <v xml:space="preserve"> </v>
          </cell>
          <cell r="AP373" t="str">
            <v xml:space="preserve"> </v>
          </cell>
        </row>
        <row r="374">
          <cell r="B374">
            <v>372</v>
          </cell>
          <cell r="C374">
            <v>4</v>
          </cell>
          <cell r="D374" t="str">
            <v>A</v>
          </cell>
          <cell r="E374" t="e">
            <v>#N/A</v>
          </cell>
          <cell r="F374">
            <v>11</v>
          </cell>
          <cell r="G374" t="str">
            <v>Y</v>
          </cell>
          <cell r="H374" t="e">
            <v>#N/A</v>
          </cell>
          <cell r="I374" t="str">
            <v>0.0</v>
          </cell>
          <cell r="J374" t="str">
            <v>0.0</v>
          </cell>
          <cell r="K374" t="str">
            <v>0.0</v>
          </cell>
          <cell r="L374" t="str">
            <v>0.0</v>
          </cell>
          <cell r="M374" t="str">
            <v>0.0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t="str">
            <v xml:space="preserve"> -</v>
          </cell>
          <cell r="AJ374">
            <v>0</v>
          </cell>
          <cell r="AK374">
            <v>0</v>
          </cell>
          <cell r="AL374">
            <v>0</v>
          </cell>
        </row>
        <row r="375">
          <cell r="B375">
            <v>373</v>
          </cell>
          <cell r="C375">
            <v>5</v>
          </cell>
          <cell r="D375" t="str">
            <v>B</v>
          </cell>
          <cell r="E375" t="e">
            <v>#N/A</v>
          </cell>
          <cell r="F375">
            <v>10</v>
          </cell>
          <cell r="G375" t="str">
            <v>X</v>
          </cell>
          <cell r="H375" t="e">
            <v>#N/A</v>
          </cell>
          <cell r="I375" t="str">
            <v>0.0</v>
          </cell>
          <cell r="J375" t="str">
            <v>0.0</v>
          </cell>
          <cell r="K375" t="str">
            <v>0.0</v>
          </cell>
          <cell r="L375" t="str">
            <v>0.0</v>
          </cell>
          <cell r="M375" t="str">
            <v>0.0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t="str">
            <v xml:space="preserve"> -</v>
          </cell>
          <cell r="AJ375">
            <v>0</v>
          </cell>
          <cell r="AK375">
            <v>0</v>
          </cell>
          <cell r="AL375">
            <v>0</v>
          </cell>
        </row>
        <row r="376">
          <cell r="B376">
            <v>374</v>
          </cell>
          <cell r="C376">
            <v>6</v>
          </cell>
          <cell r="D376" t="str">
            <v>C</v>
          </cell>
          <cell r="E376" t="e">
            <v>#N/A</v>
          </cell>
          <cell r="F376">
            <v>12</v>
          </cell>
          <cell r="G376" t="str">
            <v>Z</v>
          </cell>
          <cell r="H376" t="e">
            <v>#N/A</v>
          </cell>
          <cell r="I376" t="str">
            <v>0.0</v>
          </cell>
          <cell r="J376" t="str">
            <v>0.0</v>
          </cell>
          <cell r="K376" t="str">
            <v>0.0</v>
          </cell>
          <cell r="L376" t="str">
            <v>0.0</v>
          </cell>
          <cell r="M376" t="str">
            <v>0.0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t="str">
            <v xml:space="preserve"> -</v>
          </cell>
          <cell r="AJ376">
            <v>0</v>
          </cell>
          <cell r="AK376">
            <v>0</v>
          </cell>
          <cell r="AL376">
            <v>0</v>
          </cell>
        </row>
        <row r="377">
          <cell r="B377">
            <v>375</v>
          </cell>
          <cell r="C377">
            <v>7</v>
          </cell>
          <cell r="E377" t="e">
            <v>#N/A</v>
          </cell>
          <cell r="F377">
            <v>13</v>
          </cell>
          <cell r="H377" t="e">
            <v>#N/A</v>
          </cell>
          <cell r="I377" t="str">
            <v>0.0</v>
          </cell>
          <cell r="J377" t="str">
            <v>0.0</v>
          </cell>
          <cell r="K377" t="str">
            <v>0.0</v>
          </cell>
          <cell r="L377" t="str">
            <v>0.0</v>
          </cell>
          <cell r="M377" t="str">
            <v>0.0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t="str">
            <v xml:space="preserve"> -</v>
          </cell>
          <cell r="AJ377">
            <v>0</v>
          </cell>
          <cell r="AK377">
            <v>0</v>
          </cell>
          <cell r="AL377">
            <v>0</v>
          </cell>
        </row>
        <row r="378">
          <cell r="B378">
            <v>376</v>
          </cell>
          <cell r="C378">
            <v>8</v>
          </cell>
          <cell r="E378" t="e">
            <v>#N/A</v>
          </cell>
          <cell r="F378">
            <v>14</v>
          </cell>
          <cell r="H378" t="e">
            <v>#N/A</v>
          </cell>
        </row>
        <row r="379">
          <cell r="B379">
            <v>377</v>
          </cell>
          <cell r="C379">
            <v>4</v>
          </cell>
          <cell r="D379" t="str">
            <v>A</v>
          </cell>
          <cell r="E379" t="e">
            <v>#N/A</v>
          </cell>
          <cell r="F379">
            <v>10</v>
          </cell>
          <cell r="G379" t="str">
            <v>X</v>
          </cell>
          <cell r="H379" t="e">
            <v>#N/A</v>
          </cell>
          <cell r="I379" t="str">
            <v>0.0</v>
          </cell>
          <cell r="J379" t="str">
            <v>0.0</v>
          </cell>
          <cell r="K379" t="str">
            <v>0.0</v>
          </cell>
          <cell r="L379" t="str">
            <v>0.0</v>
          </cell>
          <cell r="M379" t="str">
            <v>0.0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t="str">
            <v xml:space="preserve"> -</v>
          </cell>
          <cell r="AJ379">
            <v>0</v>
          </cell>
          <cell r="AK379">
            <v>0</v>
          </cell>
          <cell r="AL379">
            <v>0</v>
          </cell>
        </row>
        <row r="380">
          <cell r="B380">
            <v>378</v>
          </cell>
          <cell r="C380">
            <v>6</v>
          </cell>
          <cell r="D380" t="str">
            <v>C</v>
          </cell>
          <cell r="E380" t="e">
            <v>#N/A</v>
          </cell>
          <cell r="F380">
            <v>11</v>
          </cell>
          <cell r="G380" t="str">
            <v>Y</v>
          </cell>
          <cell r="H380" t="e">
            <v>#N/A</v>
          </cell>
          <cell r="I380" t="str">
            <v>0.0</v>
          </cell>
          <cell r="J380" t="str">
            <v>0.0</v>
          </cell>
          <cell r="K380" t="str">
            <v>0.0</v>
          </cell>
          <cell r="L380" t="str">
            <v>0.0</v>
          </cell>
          <cell r="M380" t="str">
            <v>0.0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t="str">
            <v xml:space="preserve"> -</v>
          </cell>
          <cell r="AJ380">
            <v>0</v>
          </cell>
          <cell r="AK380">
            <v>0</v>
          </cell>
          <cell r="AL380">
            <v>0</v>
          </cell>
        </row>
        <row r="381">
          <cell r="B381">
            <v>379</v>
          </cell>
          <cell r="C381">
            <v>5</v>
          </cell>
          <cell r="D381" t="str">
            <v>B</v>
          </cell>
          <cell r="E381" t="e">
            <v>#N/A</v>
          </cell>
          <cell r="F381">
            <v>12</v>
          </cell>
          <cell r="G381" t="str">
            <v>Z</v>
          </cell>
          <cell r="H381" t="e">
            <v>#N/A</v>
          </cell>
          <cell r="I381" t="str">
            <v>0.0</v>
          </cell>
          <cell r="J381" t="str">
            <v>0.0</v>
          </cell>
          <cell r="K381" t="str">
            <v>0.0</v>
          </cell>
          <cell r="L381" t="str">
            <v>0.0</v>
          </cell>
          <cell r="M381" t="str">
            <v>0.0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t="str">
            <v xml:space="preserve"> -</v>
          </cell>
          <cell r="AJ381">
            <v>0</v>
          </cell>
          <cell r="AK381">
            <v>0</v>
          </cell>
          <cell r="AL381">
            <v>0</v>
          </cell>
          <cell r="AM381">
            <v>1</v>
          </cell>
          <cell r="AN381">
            <v>1</v>
          </cell>
        </row>
        <row r="382">
          <cell r="B382">
            <v>380</v>
          </cell>
          <cell r="AK382">
            <v>0</v>
          </cell>
          <cell r="AL382">
            <v>0</v>
          </cell>
          <cell r="AM382" t="str">
            <v/>
          </cell>
          <cell r="AN382" t="str">
            <v/>
          </cell>
        </row>
        <row r="383">
          <cell r="B383">
            <v>381</v>
          </cell>
          <cell r="C383">
            <v>3</v>
          </cell>
          <cell r="D383">
            <v>1</v>
          </cell>
          <cell r="E383" t="str">
            <v>Maardu LTK</v>
          </cell>
          <cell r="F383">
            <v>9</v>
          </cell>
          <cell r="G383">
            <v>7</v>
          </cell>
          <cell r="H383" t="str">
            <v>TalTech SK / Rakvere SK</v>
          </cell>
          <cell r="AO383" t="str">
            <v xml:space="preserve"> </v>
          </cell>
          <cell r="AP383" t="str">
            <v xml:space="preserve"> </v>
          </cell>
        </row>
        <row r="384">
          <cell r="B384">
            <v>382</v>
          </cell>
          <cell r="C384">
            <v>4</v>
          </cell>
          <cell r="D384" t="str">
            <v>A</v>
          </cell>
          <cell r="E384" t="str">
            <v>Alina JAGNENKOVA</v>
          </cell>
          <cell r="F384">
            <v>11</v>
          </cell>
          <cell r="G384" t="str">
            <v>Y</v>
          </cell>
          <cell r="H384" t="str">
            <v>Sirli ROOSVE</v>
          </cell>
          <cell r="I384" t="str">
            <v>11.8</v>
          </cell>
          <cell r="J384" t="str">
            <v>11.5</v>
          </cell>
          <cell r="K384" t="str">
            <v>14.12</v>
          </cell>
          <cell r="L384" t="str">
            <v>0.0</v>
          </cell>
          <cell r="M384" t="str">
            <v>0.0</v>
          </cell>
          <cell r="N384">
            <v>11</v>
          </cell>
          <cell r="O384">
            <v>8</v>
          </cell>
          <cell r="P384">
            <v>11</v>
          </cell>
          <cell r="Q384">
            <v>5</v>
          </cell>
          <cell r="R384">
            <v>14</v>
          </cell>
          <cell r="S384">
            <v>12</v>
          </cell>
          <cell r="T384">
            <v>0</v>
          </cell>
          <cell r="U384">
            <v>0</v>
          </cell>
          <cell r="V384">
            <v>0</v>
          </cell>
          <cell r="W384">
            <v>0</v>
          </cell>
          <cell r="X384">
            <v>1</v>
          </cell>
          <cell r="Y384">
            <v>1</v>
          </cell>
          <cell r="Z384">
            <v>1</v>
          </cell>
          <cell r="AA384">
            <v>0</v>
          </cell>
          <cell r="AB384">
            <v>0</v>
          </cell>
          <cell r="AC384">
            <v>0</v>
          </cell>
          <cell r="AD384">
            <v>0</v>
          </cell>
          <cell r="AE384">
            <v>0</v>
          </cell>
          <cell r="AF384">
            <v>0</v>
          </cell>
          <cell r="AG384">
            <v>0</v>
          </cell>
          <cell r="AH384">
            <v>3</v>
          </cell>
          <cell r="AI384" t="str">
            <v xml:space="preserve"> -</v>
          </cell>
          <cell r="AJ384">
            <v>0</v>
          </cell>
          <cell r="AK384">
            <v>1</v>
          </cell>
          <cell r="AL384">
            <v>0</v>
          </cell>
        </row>
        <row r="385">
          <cell r="B385">
            <v>383</v>
          </cell>
          <cell r="C385">
            <v>5</v>
          </cell>
          <cell r="D385" t="str">
            <v>B</v>
          </cell>
          <cell r="E385" t="str">
            <v>Anita LISSOVENKO</v>
          </cell>
          <cell r="F385">
            <v>10</v>
          </cell>
          <cell r="G385" t="str">
            <v>X</v>
          </cell>
          <cell r="H385" t="str">
            <v>Sirli JAANIMÄGI</v>
          </cell>
          <cell r="I385" t="str">
            <v>11.2</v>
          </cell>
          <cell r="J385" t="str">
            <v>11.13</v>
          </cell>
          <cell r="K385" t="str">
            <v>11.9</v>
          </cell>
          <cell r="L385" t="str">
            <v>11.6</v>
          </cell>
          <cell r="M385" t="str">
            <v>0.0</v>
          </cell>
          <cell r="N385">
            <v>11</v>
          </cell>
          <cell r="O385">
            <v>2</v>
          </cell>
          <cell r="P385">
            <v>11</v>
          </cell>
          <cell r="Q385">
            <v>13</v>
          </cell>
          <cell r="R385">
            <v>11</v>
          </cell>
          <cell r="S385">
            <v>9</v>
          </cell>
          <cell r="T385">
            <v>11</v>
          </cell>
          <cell r="U385">
            <v>6</v>
          </cell>
          <cell r="V385">
            <v>0</v>
          </cell>
          <cell r="W385">
            <v>0</v>
          </cell>
          <cell r="X385">
            <v>1</v>
          </cell>
          <cell r="Y385">
            <v>0</v>
          </cell>
          <cell r="Z385">
            <v>1</v>
          </cell>
          <cell r="AA385">
            <v>1</v>
          </cell>
          <cell r="AB385">
            <v>0</v>
          </cell>
          <cell r="AC385">
            <v>0</v>
          </cell>
          <cell r="AD385">
            <v>1</v>
          </cell>
          <cell r="AE385">
            <v>0</v>
          </cell>
          <cell r="AF385">
            <v>0</v>
          </cell>
          <cell r="AG385">
            <v>0</v>
          </cell>
          <cell r="AH385">
            <v>3</v>
          </cell>
          <cell r="AI385" t="str">
            <v xml:space="preserve"> -</v>
          </cell>
          <cell r="AJ385">
            <v>1</v>
          </cell>
          <cell r="AK385">
            <v>1</v>
          </cell>
          <cell r="AL385">
            <v>0</v>
          </cell>
        </row>
        <row r="386">
          <cell r="B386">
            <v>384</v>
          </cell>
          <cell r="C386">
            <v>6</v>
          </cell>
          <cell r="D386" t="str">
            <v>C</v>
          </cell>
          <cell r="E386" t="str">
            <v>Julia ŠELIHH</v>
          </cell>
          <cell r="F386">
            <v>12</v>
          </cell>
          <cell r="G386" t="str">
            <v>Z</v>
          </cell>
          <cell r="H386" t="str">
            <v>Annigrete SUIMETS</v>
          </cell>
          <cell r="I386" t="str">
            <v>6.11</v>
          </cell>
          <cell r="J386" t="str">
            <v>8.11</v>
          </cell>
          <cell r="K386" t="str">
            <v>6.11</v>
          </cell>
          <cell r="L386" t="str">
            <v>0.0</v>
          </cell>
          <cell r="M386" t="str">
            <v>0.0</v>
          </cell>
          <cell r="N386">
            <v>6</v>
          </cell>
          <cell r="O386">
            <v>11</v>
          </cell>
          <cell r="P386">
            <v>8</v>
          </cell>
          <cell r="Q386">
            <v>11</v>
          </cell>
          <cell r="R386">
            <v>6</v>
          </cell>
          <cell r="S386">
            <v>11</v>
          </cell>
          <cell r="T386">
            <v>0</v>
          </cell>
          <cell r="U386">
            <v>0</v>
          </cell>
          <cell r="V386">
            <v>0</v>
          </cell>
          <cell r="W386">
            <v>0</v>
          </cell>
          <cell r="X386">
            <v>0</v>
          </cell>
          <cell r="Y386">
            <v>0</v>
          </cell>
          <cell r="Z386">
            <v>0</v>
          </cell>
          <cell r="AA386">
            <v>0</v>
          </cell>
          <cell r="AB386">
            <v>0</v>
          </cell>
          <cell r="AC386">
            <v>1</v>
          </cell>
          <cell r="AD386">
            <v>1</v>
          </cell>
          <cell r="AE386">
            <v>1</v>
          </cell>
          <cell r="AF386">
            <v>0</v>
          </cell>
          <cell r="AG386">
            <v>0</v>
          </cell>
          <cell r="AH386">
            <v>0</v>
          </cell>
          <cell r="AI386" t="str">
            <v xml:space="preserve"> -</v>
          </cell>
          <cell r="AJ386">
            <v>3</v>
          </cell>
          <cell r="AK386">
            <v>0</v>
          </cell>
          <cell r="AL386">
            <v>1</v>
          </cell>
        </row>
        <row r="387">
          <cell r="B387">
            <v>385</v>
          </cell>
          <cell r="C387">
            <v>4</v>
          </cell>
          <cell r="E387" t="str">
            <v>Alina JAGNENKOVA</v>
          </cell>
          <cell r="F387">
            <v>10</v>
          </cell>
          <cell r="H387" t="str">
            <v>Sirli JAANIMÄGI</v>
          </cell>
          <cell r="I387" t="str">
            <v>11.5</v>
          </cell>
          <cell r="J387" t="str">
            <v>11.7</v>
          </cell>
          <cell r="K387" t="str">
            <v>10.12</v>
          </cell>
          <cell r="L387" t="str">
            <v>11.9</v>
          </cell>
          <cell r="M387" t="str">
            <v>0.0</v>
          </cell>
          <cell r="N387">
            <v>11</v>
          </cell>
          <cell r="O387">
            <v>5</v>
          </cell>
          <cell r="P387">
            <v>11</v>
          </cell>
          <cell r="Q387">
            <v>7</v>
          </cell>
          <cell r="R387">
            <v>10</v>
          </cell>
          <cell r="S387">
            <v>12</v>
          </cell>
          <cell r="T387">
            <v>11</v>
          </cell>
          <cell r="U387">
            <v>9</v>
          </cell>
          <cell r="V387">
            <v>0</v>
          </cell>
          <cell r="W387">
            <v>0</v>
          </cell>
          <cell r="X387">
            <v>1</v>
          </cell>
          <cell r="Y387">
            <v>1</v>
          </cell>
          <cell r="Z387">
            <v>0</v>
          </cell>
          <cell r="AA387">
            <v>1</v>
          </cell>
          <cell r="AB387">
            <v>0</v>
          </cell>
          <cell r="AC387">
            <v>0</v>
          </cell>
          <cell r="AD387">
            <v>0</v>
          </cell>
          <cell r="AE387">
            <v>1</v>
          </cell>
          <cell r="AF387">
            <v>0</v>
          </cell>
          <cell r="AG387">
            <v>0</v>
          </cell>
          <cell r="AH387">
            <v>3</v>
          </cell>
          <cell r="AI387" t="str">
            <v xml:space="preserve"> -</v>
          </cell>
          <cell r="AJ387">
            <v>1</v>
          </cell>
          <cell r="AK387">
            <v>1</v>
          </cell>
          <cell r="AL387">
            <v>0</v>
          </cell>
        </row>
        <row r="388">
          <cell r="B388">
            <v>386</v>
          </cell>
          <cell r="C388">
            <v>5</v>
          </cell>
          <cell r="E388" t="str">
            <v>Anita LISSOVENKO</v>
          </cell>
          <cell r="F388">
            <v>12</v>
          </cell>
          <cell r="H388" t="str">
            <v>Annigrete SUIMETS</v>
          </cell>
        </row>
        <row r="389">
          <cell r="B389">
            <v>387</v>
          </cell>
          <cell r="C389">
            <v>4</v>
          </cell>
          <cell r="D389" t="str">
            <v>A</v>
          </cell>
          <cell r="E389" t="str">
            <v>Alina JAGNENKOVA</v>
          </cell>
          <cell r="F389">
            <v>10</v>
          </cell>
          <cell r="G389" t="str">
            <v>X</v>
          </cell>
          <cell r="H389" t="str">
            <v>Sirli JAANIMÄGI</v>
          </cell>
          <cell r="I389" t="str">
            <v>11.3</v>
          </cell>
          <cell r="J389" t="str">
            <v>11.6</v>
          </cell>
          <cell r="K389" t="str">
            <v>11.6</v>
          </cell>
          <cell r="L389" t="str">
            <v>0.0</v>
          </cell>
          <cell r="M389" t="str">
            <v>0.0</v>
          </cell>
          <cell r="N389">
            <v>11</v>
          </cell>
          <cell r="O389">
            <v>3</v>
          </cell>
          <cell r="P389">
            <v>11</v>
          </cell>
          <cell r="Q389">
            <v>6</v>
          </cell>
          <cell r="R389">
            <v>11</v>
          </cell>
          <cell r="S389">
            <v>6</v>
          </cell>
          <cell r="T389">
            <v>0</v>
          </cell>
          <cell r="U389">
            <v>0</v>
          </cell>
          <cell r="V389">
            <v>0</v>
          </cell>
          <cell r="W389">
            <v>0</v>
          </cell>
          <cell r="X389">
            <v>1</v>
          </cell>
          <cell r="Y389">
            <v>1</v>
          </cell>
          <cell r="Z389">
            <v>1</v>
          </cell>
          <cell r="AA389">
            <v>0</v>
          </cell>
          <cell r="AB389">
            <v>0</v>
          </cell>
          <cell r="AC389">
            <v>0</v>
          </cell>
          <cell r="AD389">
            <v>0</v>
          </cell>
          <cell r="AE389">
            <v>0</v>
          </cell>
          <cell r="AF389">
            <v>0</v>
          </cell>
          <cell r="AG389">
            <v>0</v>
          </cell>
          <cell r="AH389">
            <v>3</v>
          </cell>
          <cell r="AI389" t="str">
            <v xml:space="preserve"> -</v>
          </cell>
          <cell r="AJ389">
            <v>0</v>
          </cell>
          <cell r="AK389">
            <v>1</v>
          </cell>
          <cell r="AL389">
            <v>0</v>
          </cell>
        </row>
        <row r="390">
          <cell r="B390">
            <v>388</v>
          </cell>
          <cell r="C390">
            <v>6</v>
          </cell>
          <cell r="D390" t="str">
            <v>C</v>
          </cell>
          <cell r="E390" t="str">
            <v>Julia ŠELIHH</v>
          </cell>
          <cell r="F390">
            <v>11</v>
          </cell>
          <cell r="G390" t="str">
            <v>Y</v>
          </cell>
          <cell r="H390" t="str">
            <v>Sirli ROOSVE</v>
          </cell>
          <cell r="I390" t="str">
            <v>0.0</v>
          </cell>
          <cell r="J390" t="str">
            <v>0.0</v>
          </cell>
          <cell r="K390" t="str">
            <v>0.0</v>
          </cell>
          <cell r="L390" t="str">
            <v>0.0</v>
          </cell>
          <cell r="M390" t="str">
            <v>0.0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t="str">
            <v xml:space="preserve"> -</v>
          </cell>
          <cell r="AJ390">
            <v>0</v>
          </cell>
          <cell r="AK390">
            <v>0</v>
          </cell>
          <cell r="AL390">
            <v>0</v>
          </cell>
        </row>
        <row r="391">
          <cell r="B391">
            <v>389</v>
          </cell>
          <cell r="C391">
            <v>5</v>
          </cell>
          <cell r="D391" t="str">
            <v>B</v>
          </cell>
          <cell r="E391" t="str">
            <v>Anita LISSOVENKO</v>
          </cell>
          <cell r="F391">
            <v>12</v>
          </cell>
          <cell r="G391" t="str">
            <v>Z</v>
          </cell>
          <cell r="H391" t="str">
            <v>Annigrete SUIMETS</v>
          </cell>
          <cell r="I391" t="str">
            <v>0.0</v>
          </cell>
          <cell r="J391" t="str">
            <v>0.0</v>
          </cell>
          <cell r="K391" t="str">
            <v>0.0</v>
          </cell>
          <cell r="L391" t="str">
            <v>0.0</v>
          </cell>
          <cell r="M391" t="str">
            <v>0.0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t="str">
            <v xml:space="preserve"> -</v>
          </cell>
          <cell r="AJ391">
            <v>0</v>
          </cell>
          <cell r="AK391">
            <v>0</v>
          </cell>
          <cell r="AL391">
            <v>0</v>
          </cell>
          <cell r="AM391">
            <v>1</v>
          </cell>
          <cell r="AN391">
            <v>1</v>
          </cell>
        </row>
        <row r="392">
          <cell r="B392">
            <v>390</v>
          </cell>
          <cell r="AK392">
            <v>4</v>
          </cell>
          <cell r="AL392">
            <v>1</v>
          </cell>
          <cell r="AM392" t="str">
            <v>4 - 1</v>
          </cell>
          <cell r="AN392">
            <v>2</v>
          </cell>
        </row>
        <row r="393">
          <cell r="B393">
            <v>391</v>
          </cell>
          <cell r="C393">
            <v>3</v>
          </cell>
          <cell r="D393">
            <v>4</v>
          </cell>
          <cell r="E393" t="str">
            <v>LTK Kalev</v>
          </cell>
          <cell r="F393">
            <v>9</v>
          </cell>
          <cell r="G393">
            <v>5</v>
          </cell>
          <cell r="H393" t="str">
            <v>Pärnu-Jaagupi LTK</v>
          </cell>
          <cell r="AO393" t="str">
            <v xml:space="preserve"> </v>
          </cell>
          <cell r="AP393" t="str">
            <v xml:space="preserve"> </v>
          </cell>
        </row>
        <row r="394">
          <cell r="B394">
            <v>392</v>
          </cell>
          <cell r="C394">
            <v>4</v>
          </cell>
          <cell r="D394" t="str">
            <v>A</v>
          </cell>
          <cell r="E394" t="str">
            <v>Kätlin LATT</v>
          </cell>
          <cell r="F394">
            <v>11</v>
          </cell>
          <cell r="G394" t="str">
            <v>Y</v>
          </cell>
          <cell r="H394" t="str">
            <v>Ketrin SALUMAA</v>
          </cell>
          <cell r="I394" t="str">
            <v>11.1</v>
          </cell>
          <cell r="J394" t="str">
            <v>11.8</v>
          </cell>
          <cell r="K394" t="str">
            <v>5.11</v>
          </cell>
          <cell r="L394" t="str">
            <v>11.8</v>
          </cell>
          <cell r="M394" t="str">
            <v>0.0</v>
          </cell>
          <cell r="N394">
            <v>11</v>
          </cell>
          <cell r="O394">
            <v>1</v>
          </cell>
          <cell r="P394">
            <v>11</v>
          </cell>
          <cell r="Q394">
            <v>8</v>
          </cell>
          <cell r="R394">
            <v>5</v>
          </cell>
          <cell r="S394">
            <v>11</v>
          </cell>
          <cell r="T394">
            <v>11</v>
          </cell>
          <cell r="U394">
            <v>8</v>
          </cell>
          <cell r="V394">
            <v>0</v>
          </cell>
          <cell r="W394">
            <v>0</v>
          </cell>
          <cell r="X394">
            <v>1</v>
          </cell>
          <cell r="Y394">
            <v>1</v>
          </cell>
          <cell r="Z394">
            <v>0</v>
          </cell>
          <cell r="AA394">
            <v>1</v>
          </cell>
          <cell r="AB394">
            <v>0</v>
          </cell>
          <cell r="AC394">
            <v>0</v>
          </cell>
          <cell r="AD394">
            <v>0</v>
          </cell>
          <cell r="AE394">
            <v>1</v>
          </cell>
          <cell r="AF394">
            <v>0</v>
          </cell>
          <cell r="AG394">
            <v>0</v>
          </cell>
          <cell r="AH394">
            <v>3</v>
          </cell>
          <cell r="AI394" t="str">
            <v xml:space="preserve"> -</v>
          </cell>
          <cell r="AJ394">
            <v>1</v>
          </cell>
          <cell r="AK394">
            <v>1</v>
          </cell>
          <cell r="AL394">
            <v>0</v>
          </cell>
        </row>
        <row r="395">
          <cell r="B395">
            <v>393</v>
          </cell>
          <cell r="C395">
            <v>5</v>
          </cell>
          <cell r="D395" t="str">
            <v>B</v>
          </cell>
          <cell r="E395" t="str">
            <v>Pille VEESAAR</v>
          </cell>
          <cell r="F395">
            <v>10</v>
          </cell>
          <cell r="G395" t="str">
            <v>X</v>
          </cell>
          <cell r="H395" t="str">
            <v>Liisi KOIT</v>
          </cell>
          <cell r="I395" t="str">
            <v>7.11</v>
          </cell>
          <cell r="J395" t="str">
            <v>7.11</v>
          </cell>
          <cell r="K395" t="str">
            <v>5.11</v>
          </cell>
          <cell r="L395" t="str">
            <v>0.0</v>
          </cell>
          <cell r="M395" t="str">
            <v>0.0</v>
          </cell>
          <cell r="N395">
            <v>7</v>
          </cell>
          <cell r="O395">
            <v>11</v>
          </cell>
          <cell r="P395">
            <v>7</v>
          </cell>
          <cell r="Q395">
            <v>11</v>
          </cell>
          <cell r="R395">
            <v>5</v>
          </cell>
          <cell r="S395">
            <v>11</v>
          </cell>
          <cell r="T395">
            <v>0</v>
          </cell>
          <cell r="U395">
            <v>0</v>
          </cell>
          <cell r="V395">
            <v>0</v>
          </cell>
          <cell r="W395">
            <v>0</v>
          </cell>
          <cell r="X395">
            <v>0</v>
          </cell>
          <cell r="Y395">
            <v>0</v>
          </cell>
          <cell r="Z395">
            <v>0</v>
          </cell>
          <cell r="AA395">
            <v>0</v>
          </cell>
          <cell r="AB395">
            <v>0</v>
          </cell>
          <cell r="AC395">
            <v>1</v>
          </cell>
          <cell r="AD395">
            <v>1</v>
          </cell>
          <cell r="AE395">
            <v>1</v>
          </cell>
          <cell r="AF395">
            <v>0</v>
          </cell>
          <cell r="AG395">
            <v>0</v>
          </cell>
          <cell r="AH395">
            <v>0</v>
          </cell>
          <cell r="AI395" t="str">
            <v xml:space="preserve"> -</v>
          </cell>
          <cell r="AJ395">
            <v>3</v>
          </cell>
          <cell r="AK395">
            <v>0</v>
          </cell>
          <cell r="AL395">
            <v>1</v>
          </cell>
        </row>
        <row r="396">
          <cell r="B396">
            <v>394</v>
          </cell>
          <cell r="C396">
            <v>6</v>
          </cell>
          <cell r="D396" t="str">
            <v>C</v>
          </cell>
          <cell r="E396" t="str">
            <v>Merje AAS</v>
          </cell>
          <cell r="F396">
            <v>12</v>
          </cell>
          <cell r="G396" t="str">
            <v>Z</v>
          </cell>
          <cell r="H396" t="str">
            <v>Sofia Viktoria GEROISKAJA (laen)</v>
          </cell>
          <cell r="I396" t="str">
            <v>11.5</v>
          </cell>
          <cell r="J396" t="str">
            <v>9.11</v>
          </cell>
          <cell r="K396" t="str">
            <v>11.7</v>
          </cell>
          <cell r="L396" t="str">
            <v>11.5</v>
          </cell>
          <cell r="M396" t="str">
            <v>0.0</v>
          </cell>
          <cell r="N396">
            <v>11</v>
          </cell>
          <cell r="O396">
            <v>5</v>
          </cell>
          <cell r="P396">
            <v>9</v>
          </cell>
          <cell r="Q396">
            <v>11</v>
          </cell>
          <cell r="R396">
            <v>11</v>
          </cell>
          <cell r="S396">
            <v>7</v>
          </cell>
          <cell r="T396">
            <v>11</v>
          </cell>
          <cell r="U396">
            <v>5</v>
          </cell>
          <cell r="V396">
            <v>0</v>
          </cell>
          <cell r="W396">
            <v>0</v>
          </cell>
          <cell r="X396">
            <v>1</v>
          </cell>
          <cell r="Y396">
            <v>0</v>
          </cell>
          <cell r="Z396">
            <v>1</v>
          </cell>
          <cell r="AA396">
            <v>1</v>
          </cell>
          <cell r="AB396">
            <v>0</v>
          </cell>
          <cell r="AC396">
            <v>0</v>
          </cell>
          <cell r="AD396">
            <v>1</v>
          </cell>
          <cell r="AE396">
            <v>0</v>
          </cell>
          <cell r="AF396">
            <v>0</v>
          </cell>
          <cell r="AG396">
            <v>0</v>
          </cell>
          <cell r="AH396">
            <v>3</v>
          </cell>
          <cell r="AI396" t="str">
            <v xml:space="preserve"> -</v>
          </cell>
          <cell r="AJ396">
            <v>1</v>
          </cell>
          <cell r="AK396">
            <v>1</v>
          </cell>
          <cell r="AL396">
            <v>0</v>
          </cell>
        </row>
        <row r="397">
          <cell r="B397">
            <v>395</v>
          </cell>
          <cell r="C397">
            <v>4</v>
          </cell>
          <cell r="E397" t="str">
            <v>Kätlin LATT</v>
          </cell>
          <cell r="F397">
            <v>10</v>
          </cell>
          <cell r="H397" t="str">
            <v>Liisi KOIT</v>
          </cell>
          <cell r="I397" t="str">
            <v>8.11</v>
          </cell>
          <cell r="J397" t="str">
            <v>8.11</v>
          </cell>
          <cell r="K397" t="str">
            <v>11.13</v>
          </cell>
          <cell r="L397" t="str">
            <v>0.0</v>
          </cell>
          <cell r="M397" t="str">
            <v>0.0</v>
          </cell>
          <cell r="N397">
            <v>8</v>
          </cell>
          <cell r="O397">
            <v>11</v>
          </cell>
          <cell r="P397">
            <v>8</v>
          </cell>
          <cell r="Q397">
            <v>11</v>
          </cell>
          <cell r="R397">
            <v>11</v>
          </cell>
          <cell r="S397">
            <v>13</v>
          </cell>
          <cell r="T397">
            <v>0</v>
          </cell>
          <cell r="U397">
            <v>0</v>
          </cell>
          <cell r="V397">
            <v>0</v>
          </cell>
          <cell r="W397">
            <v>0</v>
          </cell>
          <cell r="X397">
            <v>0</v>
          </cell>
          <cell r="Y397">
            <v>0</v>
          </cell>
          <cell r="Z397">
            <v>0</v>
          </cell>
          <cell r="AA397">
            <v>0</v>
          </cell>
          <cell r="AB397">
            <v>0</v>
          </cell>
          <cell r="AC397">
            <v>1</v>
          </cell>
          <cell r="AD397">
            <v>1</v>
          </cell>
          <cell r="AE397">
            <v>1</v>
          </cell>
          <cell r="AF397">
            <v>0</v>
          </cell>
          <cell r="AG397">
            <v>0</v>
          </cell>
          <cell r="AH397">
            <v>0</v>
          </cell>
          <cell r="AI397" t="str">
            <v xml:space="preserve"> -</v>
          </cell>
          <cell r="AJ397">
            <v>3</v>
          </cell>
          <cell r="AK397">
            <v>0</v>
          </cell>
          <cell r="AL397">
            <v>1</v>
          </cell>
        </row>
        <row r="398">
          <cell r="B398">
            <v>396</v>
          </cell>
          <cell r="C398">
            <v>6</v>
          </cell>
          <cell r="E398" t="str">
            <v>Merje AAS</v>
          </cell>
          <cell r="F398">
            <v>11</v>
          </cell>
          <cell r="H398" t="str">
            <v>Ketrin SALUMAA</v>
          </cell>
        </row>
        <row r="399">
          <cell r="B399">
            <v>397</v>
          </cell>
          <cell r="C399">
            <v>4</v>
          </cell>
          <cell r="D399" t="str">
            <v>A</v>
          </cell>
          <cell r="E399" t="str">
            <v>Kätlin LATT</v>
          </cell>
          <cell r="F399">
            <v>10</v>
          </cell>
          <cell r="G399" t="str">
            <v>X</v>
          </cell>
          <cell r="H399" t="str">
            <v>Liisi KOIT</v>
          </cell>
          <cell r="I399" t="str">
            <v>11.7</v>
          </cell>
          <cell r="J399" t="str">
            <v>11.5</v>
          </cell>
          <cell r="K399" t="str">
            <v>11.6</v>
          </cell>
          <cell r="L399" t="str">
            <v>0.0</v>
          </cell>
          <cell r="M399" t="str">
            <v>0.0</v>
          </cell>
          <cell r="N399">
            <v>11</v>
          </cell>
          <cell r="O399">
            <v>7</v>
          </cell>
          <cell r="P399">
            <v>11</v>
          </cell>
          <cell r="Q399">
            <v>5</v>
          </cell>
          <cell r="R399">
            <v>11</v>
          </cell>
          <cell r="S399">
            <v>6</v>
          </cell>
          <cell r="T399">
            <v>0</v>
          </cell>
          <cell r="U399">
            <v>0</v>
          </cell>
          <cell r="V399">
            <v>0</v>
          </cell>
          <cell r="W399">
            <v>0</v>
          </cell>
          <cell r="X399">
            <v>1</v>
          </cell>
          <cell r="Y399">
            <v>1</v>
          </cell>
          <cell r="Z399">
            <v>1</v>
          </cell>
          <cell r="AA399">
            <v>0</v>
          </cell>
          <cell r="AB399">
            <v>0</v>
          </cell>
          <cell r="AC399">
            <v>0</v>
          </cell>
          <cell r="AD399">
            <v>0</v>
          </cell>
          <cell r="AE399">
            <v>0</v>
          </cell>
          <cell r="AF399">
            <v>0</v>
          </cell>
          <cell r="AG399">
            <v>0</v>
          </cell>
          <cell r="AH399">
            <v>3</v>
          </cell>
          <cell r="AI399" t="str">
            <v xml:space="preserve"> -</v>
          </cell>
          <cell r="AJ399">
            <v>0</v>
          </cell>
          <cell r="AK399">
            <v>1</v>
          </cell>
          <cell r="AL399">
            <v>0</v>
          </cell>
        </row>
        <row r="400">
          <cell r="B400">
            <v>398</v>
          </cell>
          <cell r="C400">
            <v>6</v>
          </cell>
          <cell r="D400" t="str">
            <v>C</v>
          </cell>
          <cell r="E400" t="str">
            <v>Merje AAS</v>
          </cell>
          <cell r="F400">
            <v>11</v>
          </cell>
          <cell r="G400" t="str">
            <v>Y</v>
          </cell>
          <cell r="H400" t="str">
            <v>Ketrin SALUMAA</v>
          </cell>
          <cell r="I400" t="str">
            <v>4.11</v>
          </cell>
          <cell r="J400" t="str">
            <v>6.11</v>
          </cell>
          <cell r="K400" t="str">
            <v>10.12</v>
          </cell>
          <cell r="L400" t="str">
            <v>0.0</v>
          </cell>
          <cell r="M400" t="str">
            <v>0.0</v>
          </cell>
          <cell r="N400">
            <v>4</v>
          </cell>
          <cell r="O400">
            <v>11</v>
          </cell>
          <cell r="P400">
            <v>6</v>
          </cell>
          <cell r="Q400">
            <v>11</v>
          </cell>
          <cell r="R400">
            <v>10</v>
          </cell>
          <cell r="S400">
            <v>12</v>
          </cell>
          <cell r="T400">
            <v>0</v>
          </cell>
          <cell r="U400">
            <v>0</v>
          </cell>
          <cell r="V400">
            <v>0</v>
          </cell>
          <cell r="W400">
            <v>0</v>
          </cell>
          <cell r="X400">
            <v>0</v>
          </cell>
          <cell r="Y400">
            <v>0</v>
          </cell>
          <cell r="Z400">
            <v>0</v>
          </cell>
          <cell r="AA400">
            <v>0</v>
          </cell>
          <cell r="AB400">
            <v>0</v>
          </cell>
          <cell r="AC400">
            <v>1</v>
          </cell>
          <cell r="AD400">
            <v>1</v>
          </cell>
          <cell r="AE400">
            <v>1</v>
          </cell>
          <cell r="AF400">
            <v>0</v>
          </cell>
          <cell r="AG400">
            <v>0</v>
          </cell>
          <cell r="AH400">
            <v>0</v>
          </cell>
          <cell r="AI400" t="str">
            <v xml:space="preserve"> -</v>
          </cell>
          <cell r="AJ400">
            <v>3</v>
          </cell>
          <cell r="AK400">
            <v>0</v>
          </cell>
          <cell r="AL400">
            <v>1</v>
          </cell>
        </row>
        <row r="401">
          <cell r="B401">
            <v>399</v>
          </cell>
          <cell r="C401">
            <v>5</v>
          </cell>
          <cell r="D401" t="str">
            <v>B</v>
          </cell>
          <cell r="E401" t="str">
            <v>Pille VEESAAR</v>
          </cell>
          <cell r="F401">
            <v>12</v>
          </cell>
          <cell r="G401" t="str">
            <v>Z</v>
          </cell>
          <cell r="H401" t="str">
            <v>Sofia Viktoria GEROISKAJA (laen)</v>
          </cell>
          <cell r="I401" t="str">
            <v>4.11</v>
          </cell>
          <cell r="J401" t="str">
            <v>9.11</v>
          </cell>
          <cell r="K401" t="str">
            <v>11.7</v>
          </cell>
          <cell r="L401" t="str">
            <v>9.11</v>
          </cell>
          <cell r="M401" t="str">
            <v>0.0</v>
          </cell>
          <cell r="N401">
            <v>4</v>
          </cell>
          <cell r="O401">
            <v>11</v>
          </cell>
          <cell r="P401">
            <v>9</v>
          </cell>
          <cell r="Q401">
            <v>11</v>
          </cell>
          <cell r="R401">
            <v>11</v>
          </cell>
          <cell r="S401">
            <v>7</v>
          </cell>
          <cell r="T401">
            <v>9</v>
          </cell>
          <cell r="U401">
            <v>11</v>
          </cell>
          <cell r="V401">
            <v>0</v>
          </cell>
          <cell r="W401">
            <v>0</v>
          </cell>
          <cell r="X401">
            <v>0</v>
          </cell>
          <cell r="Y401">
            <v>0</v>
          </cell>
          <cell r="Z401">
            <v>1</v>
          </cell>
          <cell r="AA401">
            <v>0</v>
          </cell>
          <cell r="AB401">
            <v>0</v>
          </cell>
          <cell r="AC401">
            <v>1</v>
          </cell>
          <cell r="AD401">
            <v>1</v>
          </cell>
          <cell r="AE401">
            <v>0</v>
          </cell>
          <cell r="AF401">
            <v>1</v>
          </cell>
          <cell r="AG401">
            <v>0</v>
          </cell>
          <cell r="AH401">
            <v>1</v>
          </cell>
          <cell r="AI401" t="str">
            <v xml:space="preserve"> -</v>
          </cell>
          <cell r="AJ401">
            <v>3</v>
          </cell>
          <cell r="AK401">
            <v>0</v>
          </cell>
          <cell r="AL401">
            <v>1</v>
          </cell>
          <cell r="AM401">
            <v>1</v>
          </cell>
          <cell r="AN401">
            <v>1</v>
          </cell>
        </row>
        <row r="402">
          <cell r="B402">
            <v>400</v>
          </cell>
          <cell r="AK402">
            <v>3</v>
          </cell>
          <cell r="AL402">
            <v>4</v>
          </cell>
          <cell r="AM402" t="str">
            <v>3 - 4</v>
          </cell>
          <cell r="AN402">
            <v>1</v>
          </cell>
        </row>
        <row r="403">
          <cell r="B403">
            <v>401</v>
          </cell>
          <cell r="C403">
            <v>3</v>
          </cell>
          <cell r="D403">
            <v>8</v>
          </cell>
          <cell r="E403" t="str">
            <v>-</v>
          </cell>
          <cell r="F403">
            <v>9</v>
          </cell>
          <cell r="G403">
            <v>2</v>
          </cell>
          <cell r="H403" t="str">
            <v>Aseri Spordiklubi</v>
          </cell>
          <cell r="AO403" t="str">
            <v xml:space="preserve"> </v>
          </cell>
          <cell r="AP403" t="str">
            <v xml:space="preserve"> </v>
          </cell>
        </row>
        <row r="404">
          <cell r="B404">
            <v>402</v>
          </cell>
          <cell r="C404">
            <v>4</v>
          </cell>
          <cell r="D404" t="str">
            <v>A</v>
          </cell>
          <cell r="E404" t="e">
            <v>#N/A</v>
          </cell>
          <cell r="F404">
            <v>11</v>
          </cell>
          <cell r="G404" t="str">
            <v>Y</v>
          </cell>
          <cell r="H404" t="e">
            <v>#N/A</v>
          </cell>
          <cell r="I404" t="str">
            <v>0.0</v>
          </cell>
          <cell r="J404" t="str">
            <v>0.0</v>
          </cell>
          <cell r="K404" t="str">
            <v>0.0</v>
          </cell>
          <cell r="L404" t="str">
            <v>0.0</v>
          </cell>
          <cell r="M404" t="str">
            <v>0.0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t="str">
            <v xml:space="preserve"> -</v>
          </cell>
          <cell r="AJ404">
            <v>0</v>
          </cell>
          <cell r="AK404">
            <v>0</v>
          </cell>
          <cell r="AL404">
            <v>0</v>
          </cell>
        </row>
        <row r="405">
          <cell r="B405">
            <v>403</v>
          </cell>
          <cell r="C405">
            <v>5</v>
          </cell>
          <cell r="D405" t="str">
            <v>B</v>
          </cell>
          <cell r="E405" t="e">
            <v>#N/A</v>
          </cell>
          <cell r="F405">
            <v>10</v>
          </cell>
          <cell r="G405" t="str">
            <v>X</v>
          </cell>
          <cell r="H405" t="e">
            <v>#N/A</v>
          </cell>
          <cell r="I405" t="str">
            <v>0.0</v>
          </cell>
          <cell r="J405" t="str">
            <v>0.0</v>
          </cell>
          <cell r="K405" t="str">
            <v>0.0</v>
          </cell>
          <cell r="L405" t="str">
            <v>0.0</v>
          </cell>
          <cell r="M405" t="str">
            <v>0.0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t="str">
            <v xml:space="preserve"> -</v>
          </cell>
          <cell r="AJ405">
            <v>0</v>
          </cell>
          <cell r="AK405">
            <v>0</v>
          </cell>
          <cell r="AL405">
            <v>0</v>
          </cell>
        </row>
        <row r="406">
          <cell r="B406">
            <v>404</v>
          </cell>
          <cell r="C406">
            <v>6</v>
          </cell>
          <cell r="D406" t="str">
            <v>C</v>
          </cell>
          <cell r="E406" t="e">
            <v>#N/A</v>
          </cell>
          <cell r="F406">
            <v>12</v>
          </cell>
          <cell r="G406" t="str">
            <v>Z</v>
          </cell>
          <cell r="H406" t="e">
            <v>#N/A</v>
          </cell>
          <cell r="I406" t="str">
            <v>0.0</v>
          </cell>
          <cell r="J406" t="str">
            <v>0.0</v>
          </cell>
          <cell r="K406" t="str">
            <v>0.0</v>
          </cell>
          <cell r="L406" t="str">
            <v>0.0</v>
          </cell>
          <cell r="M406" t="str">
            <v>0.0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t="str">
            <v xml:space="preserve"> -</v>
          </cell>
          <cell r="AJ406">
            <v>0</v>
          </cell>
          <cell r="AK406">
            <v>0</v>
          </cell>
          <cell r="AL406">
            <v>0</v>
          </cell>
        </row>
        <row r="407">
          <cell r="B407">
            <v>405</v>
          </cell>
          <cell r="C407">
            <v>7</v>
          </cell>
          <cell r="E407" t="e">
            <v>#N/A</v>
          </cell>
          <cell r="F407">
            <v>13</v>
          </cell>
          <cell r="H407" t="e">
            <v>#N/A</v>
          </cell>
          <cell r="I407" t="str">
            <v>0.0</v>
          </cell>
          <cell r="J407" t="str">
            <v>0.0</v>
          </cell>
          <cell r="K407" t="str">
            <v>0.0</v>
          </cell>
          <cell r="L407" t="str">
            <v>0.0</v>
          </cell>
          <cell r="M407" t="str">
            <v>0.0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t="str">
            <v xml:space="preserve"> -</v>
          </cell>
          <cell r="AJ407">
            <v>0</v>
          </cell>
          <cell r="AK407">
            <v>0</v>
          </cell>
          <cell r="AL407">
            <v>0</v>
          </cell>
        </row>
        <row r="408">
          <cell r="B408">
            <v>406</v>
          </cell>
          <cell r="C408">
            <v>8</v>
          </cell>
          <cell r="E408" t="e">
            <v>#N/A</v>
          </cell>
          <cell r="F408">
            <v>14</v>
          </cell>
          <cell r="H408" t="e">
            <v>#N/A</v>
          </cell>
        </row>
        <row r="409">
          <cell r="B409">
            <v>407</v>
          </cell>
          <cell r="C409">
            <v>4</v>
          </cell>
          <cell r="D409" t="str">
            <v>A</v>
          </cell>
          <cell r="E409" t="e">
            <v>#N/A</v>
          </cell>
          <cell r="F409">
            <v>10</v>
          </cell>
          <cell r="G409" t="str">
            <v>X</v>
          </cell>
          <cell r="H409" t="e">
            <v>#N/A</v>
          </cell>
          <cell r="I409" t="str">
            <v>0.0</v>
          </cell>
          <cell r="J409" t="str">
            <v>0.0</v>
          </cell>
          <cell r="K409" t="str">
            <v>0.0</v>
          </cell>
          <cell r="L409" t="str">
            <v>0.0</v>
          </cell>
          <cell r="M409" t="str">
            <v>0.0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t="str">
            <v xml:space="preserve"> -</v>
          </cell>
          <cell r="AJ409">
            <v>0</v>
          </cell>
          <cell r="AK409">
            <v>0</v>
          </cell>
          <cell r="AL409">
            <v>0</v>
          </cell>
        </row>
        <row r="410">
          <cell r="B410">
            <v>408</v>
          </cell>
          <cell r="C410">
            <v>6</v>
          </cell>
          <cell r="D410" t="str">
            <v>C</v>
          </cell>
          <cell r="E410" t="e">
            <v>#N/A</v>
          </cell>
          <cell r="F410">
            <v>11</v>
          </cell>
          <cell r="G410" t="str">
            <v>Y</v>
          </cell>
          <cell r="H410" t="e">
            <v>#N/A</v>
          </cell>
          <cell r="I410" t="str">
            <v>0.0</v>
          </cell>
          <cell r="J410" t="str">
            <v>0.0</v>
          </cell>
          <cell r="K410" t="str">
            <v>0.0</v>
          </cell>
          <cell r="L410" t="str">
            <v>0.0</v>
          </cell>
          <cell r="M410" t="str">
            <v>0.0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t="str">
            <v xml:space="preserve"> -</v>
          </cell>
          <cell r="AJ410">
            <v>0</v>
          </cell>
          <cell r="AK410">
            <v>0</v>
          </cell>
          <cell r="AL410">
            <v>0</v>
          </cell>
        </row>
        <row r="411">
          <cell r="B411">
            <v>409</v>
          </cell>
          <cell r="C411">
            <v>5</v>
          </cell>
          <cell r="D411" t="str">
            <v>B</v>
          </cell>
          <cell r="E411" t="e">
            <v>#N/A</v>
          </cell>
          <cell r="F411">
            <v>12</v>
          </cell>
          <cell r="G411" t="str">
            <v>Z</v>
          </cell>
          <cell r="H411" t="e">
            <v>#N/A</v>
          </cell>
          <cell r="I411" t="str">
            <v>0.0</v>
          </cell>
          <cell r="J411" t="str">
            <v>0.0</v>
          </cell>
          <cell r="K411" t="str">
            <v>0.0</v>
          </cell>
          <cell r="L411" t="str">
            <v>0.0</v>
          </cell>
          <cell r="M411" t="str">
            <v>0.0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t="str">
            <v xml:space="preserve"> -</v>
          </cell>
          <cell r="AJ411">
            <v>0</v>
          </cell>
          <cell r="AK411">
            <v>0</v>
          </cell>
          <cell r="AL411">
            <v>0</v>
          </cell>
          <cell r="AM411">
            <v>1</v>
          </cell>
          <cell r="AN411">
            <v>1</v>
          </cell>
        </row>
        <row r="412">
          <cell r="B412">
            <v>410</v>
          </cell>
          <cell r="AK412">
            <v>0</v>
          </cell>
          <cell r="AL412">
            <v>0</v>
          </cell>
          <cell r="AM412" t="str">
            <v/>
          </cell>
          <cell r="AN412" t="str">
            <v/>
          </cell>
        </row>
        <row r="413">
          <cell r="B413">
            <v>411</v>
          </cell>
          <cell r="C413">
            <v>3</v>
          </cell>
          <cell r="D413">
            <v>3</v>
          </cell>
          <cell r="E413" t="str">
            <v>LTK Narova</v>
          </cell>
          <cell r="F413">
            <v>9</v>
          </cell>
          <cell r="G413">
            <v>6</v>
          </cell>
          <cell r="H413" t="str">
            <v>Lauatennisekeskus</v>
          </cell>
          <cell r="AO413" t="str">
            <v xml:space="preserve"> </v>
          </cell>
          <cell r="AP413" t="str">
            <v xml:space="preserve"> </v>
          </cell>
        </row>
        <row r="414">
          <cell r="B414">
            <v>412</v>
          </cell>
          <cell r="C414">
            <v>4</v>
          </cell>
          <cell r="D414" t="str">
            <v>A</v>
          </cell>
          <cell r="E414" t="str">
            <v>Vitalia REINOL</v>
          </cell>
          <cell r="F414">
            <v>11</v>
          </cell>
          <cell r="G414" t="str">
            <v>Y</v>
          </cell>
          <cell r="H414" t="str">
            <v>Kristi ERNITS (laen)</v>
          </cell>
          <cell r="I414" t="str">
            <v>11.5</v>
          </cell>
          <cell r="J414" t="str">
            <v>11.2</v>
          </cell>
          <cell r="K414" t="str">
            <v>11.2</v>
          </cell>
          <cell r="L414" t="str">
            <v>0.0</v>
          </cell>
          <cell r="M414" t="str">
            <v>0.0</v>
          </cell>
          <cell r="N414">
            <v>11</v>
          </cell>
          <cell r="O414">
            <v>5</v>
          </cell>
          <cell r="P414">
            <v>11</v>
          </cell>
          <cell r="Q414">
            <v>2</v>
          </cell>
          <cell r="R414">
            <v>11</v>
          </cell>
          <cell r="S414">
            <v>2</v>
          </cell>
          <cell r="T414">
            <v>0</v>
          </cell>
          <cell r="U414">
            <v>0</v>
          </cell>
          <cell r="V414">
            <v>0</v>
          </cell>
          <cell r="W414">
            <v>0</v>
          </cell>
          <cell r="X414">
            <v>1</v>
          </cell>
          <cell r="Y414">
            <v>1</v>
          </cell>
          <cell r="Z414">
            <v>1</v>
          </cell>
          <cell r="AA414">
            <v>0</v>
          </cell>
          <cell r="AB414">
            <v>0</v>
          </cell>
          <cell r="AC414">
            <v>0</v>
          </cell>
          <cell r="AD414">
            <v>0</v>
          </cell>
          <cell r="AE414">
            <v>0</v>
          </cell>
          <cell r="AF414">
            <v>0</v>
          </cell>
          <cell r="AG414">
            <v>0</v>
          </cell>
          <cell r="AH414">
            <v>3</v>
          </cell>
          <cell r="AI414" t="str">
            <v xml:space="preserve"> -</v>
          </cell>
          <cell r="AJ414">
            <v>0</v>
          </cell>
          <cell r="AK414">
            <v>1</v>
          </cell>
          <cell r="AL414">
            <v>0</v>
          </cell>
        </row>
        <row r="415">
          <cell r="B415">
            <v>413</v>
          </cell>
          <cell r="C415">
            <v>5</v>
          </cell>
          <cell r="D415" t="str">
            <v>B</v>
          </cell>
          <cell r="E415" t="str">
            <v>Anastassia MELNIKOVA</v>
          </cell>
          <cell r="F415">
            <v>10</v>
          </cell>
          <cell r="G415" t="str">
            <v>X</v>
          </cell>
          <cell r="H415" t="str">
            <v>Aire KURGPÕLD</v>
          </cell>
          <cell r="I415" t="str">
            <v>11.6</v>
          </cell>
          <cell r="J415" t="str">
            <v>11.3</v>
          </cell>
          <cell r="K415" t="str">
            <v>11.3</v>
          </cell>
          <cell r="L415" t="str">
            <v>0.0</v>
          </cell>
          <cell r="M415" t="str">
            <v>0.0</v>
          </cell>
          <cell r="N415">
            <v>11</v>
          </cell>
          <cell r="O415">
            <v>6</v>
          </cell>
          <cell r="P415">
            <v>11</v>
          </cell>
          <cell r="Q415">
            <v>3</v>
          </cell>
          <cell r="R415">
            <v>11</v>
          </cell>
          <cell r="S415">
            <v>3</v>
          </cell>
          <cell r="T415">
            <v>0</v>
          </cell>
          <cell r="U415">
            <v>0</v>
          </cell>
          <cell r="V415">
            <v>0</v>
          </cell>
          <cell r="W415">
            <v>0</v>
          </cell>
          <cell r="X415">
            <v>1</v>
          </cell>
          <cell r="Y415">
            <v>1</v>
          </cell>
          <cell r="Z415">
            <v>1</v>
          </cell>
          <cell r="AA415">
            <v>0</v>
          </cell>
          <cell r="AB415">
            <v>0</v>
          </cell>
          <cell r="AC415">
            <v>0</v>
          </cell>
          <cell r="AD415">
            <v>0</v>
          </cell>
          <cell r="AE415">
            <v>0</v>
          </cell>
          <cell r="AF415">
            <v>0</v>
          </cell>
          <cell r="AG415">
            <v>0</v>
          </cell>
          <cell r="AH415">
            <v>3</v>
          </cell>
          <cell r="AI415" t="str">
            <v xml:space="preserve"> -</v>
          </cell>
          <cell r="AJ415">
            <v>0</v>
          </cell>
          <cell r="AK415">
            <v>1</v>
          </cell>
          <cell r="AL415">
            <v>0</v>
          </cell>
        </row>
        <row r="416">
          <cell r="B416">
            <v>414</v>
          </cell>
          <cell r="C416">
            <v>6</v>
          </cell>
          <cell r="D416" t="str">
            <v>C</v>
          </cell>
          <cell r="E416" t="str">
            <v>Arina LITVINOVA</v>
          </cell>
          <cell r="F416">
            <v>12</v>
          </cell>
          <cell r="G416" t="str">
            <v>Z</v>
          </cell>
          <cell r="H416" t="str">
            <v>Neverly LUKAS</v>
          </cell>
          <cell r="I416" t="str">
            <v>11.7</v>
          </cell>
          <cell r="J416" t="str">
            <v>11.1</v>
          </cell>
          <cell r="K416" t="str">
            <v>11.2</v>
          </cell>
          <cell r="L416" t="str">
            <v>0.0</v>
          </cell>
          <cell r="M416" t="str">
            <v>0.0</v>
          </cell>
          <cell r="N416">
            <v>11</v>
          </cell>
          <cell r="O416">
            <v>7</v>
          </cell>
          <cell r="P416">
            <v>11</v>
          </cell>
          <cell r="Q416">
            <v>1</v>
          </cell>
          <cell r="R416">
            <v>11</v>
          </cell>
          <cell r="S416">
            <v>2</v>
          </cell>
          <cell r="T416">
            <v>0</v>
          </cell>
          <cell r="U416">
            <v>0</v>
          </cell>
          <cell r="V416">
            <v>0</v>
          </cell>
          <cell r="W416">
            <v>0</v>
          </cell>
          <cell r="X416">
            <v>1</v>
          </cell>
          <cell r="Y416">
            <v>1</v>
          </cell>
          <cell r="Z416">
            <v>1</v>
          </cell>
          <cell r="AA416">
            <v>0</v>
          </cell>
          <cell r="AB416">
            <v>0</v>
          </cell>
          <cell r="AC416">
            <v>0</v>
          </cell>
          <cell r="AD416">
            <v>0</v>
          </cell>
          <cell r="AE416">
            <v>0</v>
          </cell>
          <cell r="AF416">
            <v>0</v>
          </cell>
          <cell r="AG416">
            <v>0</v>
          </cell>
          <cell r="AH416">
            <v>3</v>
          </cell>
          <cell r="AI416" t="str">
            <v xml:space="preserve"> -</v>
          </cell>
          <cell r="AJ416">
            <v>0</v>
          </cell>
          <cell r="AK416">
            <v>1</v>
          </cell>
          <cell r="AL416">
            <v>0</v>
          </cell>
        </row>
        <row r="417">
          <cell r="B417">
            <v>415</v>
          </cell>
          <cell r="C417">
            <v>5</v>
          </cell>
          <cell r="E417" t="str">
            <v>Anastassia MELNIKOVA</v>
          </cell>
          <cell r="F417">
            <v>10</v>
          </cell>
          <cell r="H417" t="str">
            <v>Aire KURGPÕLD</v>
          </cell>
          <cell r="I417" t="str">
            <v>11.5</v>
          </cell>
          <cell r="J417" t="str">
            <v>11.8</v>
          </cell>
          <cell r="K417" t="str">
            <v>11.5</v>
          </cell>
          <cell r="L417" t="str">
            <v>0.0</v>
          </cell>
          <cell r="M417" t="str">
            <v>0.0</v>
          </cell>
          <cell r="N417">
            <v>11</v>
          </cell>
          <cell r="O417">
            <v>5</v>
          </cell>
          <cell r="P417">
            <v>11</v>
          </cell>
          <cell r="Q417">
            <v>8</v>
          </cell>
          <cell r="R417">
            <v>11</v>
          </cell>
          <cell r="S417">
            <v>5</v>
          </cell>
          <cell r="T417">
            <v>0</v>
          </cell>
          <cell r="U417">
            <v>0</v>
          </cell>
          <cell r="V417">
            <v>0</v>
          </cell>
          <cell r="W417">
            <v>0</v>
          </cell>
          <cell r="X417">
            <v>1</v>
          </cell>
          <cell r="Y417">
            <v>1</v>
          </cell>
          <cell r="Z417">
            <v>1</v>
          </cell>
          <cell r="AA417">
            <v>0</v>
          </cell>
          <cell r="AB417">
            <v>0</v>
          </cell>
          <cell r="AC417">
            <v>0</v>
          </cell>
          <cell r="AD417">
            <v>0</v>
          </cell>
          <cell r="AE417">
            <v>0</v>
          </cell>
          <cell r="AF417">
            <v>0</v>
          </cell>
          <cell r="AG417">
            <v>0</v>
          </cell>
          <cell r="AH417">
            <v>3</v>
          </cell>
          <cell r="AI417" t="str">
            <v xml:space="preserve"> -</v>
          </cell>
          <cell r="AJ417">
            <v>0</v>
          </cell>
          <cell r="AK417">
            <v>1</v>
          </cell>
          <cell r="AL417">
            <v>0</v>
          </cell>
        </row>
        <row r="418">
          <cell r="B418">
            <v>416</v>
          </cell>
          <cell r="C418">
            <v>6</v>
          </cell>
          <cell r="E418" t="str">
            <v>Arina LITVINOVA</v>
          </cell>
          <cell r="F418">
            <v>11</v>
          </cell>
          <cell r="H418" t="str">
            <v>Kristi ERNITS (laen)</v>
          </cell>
        </row>
        <row r="419">
          <cell r="B419">
            <v>417</v>
          </cell>
          <cell r="C419">
            <v>4</v>
          </cell>
          <cell r="D419" t="str">
            <v>A</v>
          </cell>
          <cell r="E419" t="str">
            <v>Vitalia REINOL</v>
          </cell>
          <cell r="F419">
            <v>10</v>
          </cell>
          <cell r="G419" t="str">
            <v>X</v>
          </cell>
          <cell r="H419" t="str">
            <v>Aire KURGPÕLD</v>
          </cell>
          <cell r="I419" t="str">
            <v>0.0</v>
          </cell>
          <cell r="J419" t="str">
            <v>0.0</v>
          </cell>
          <cell r="K419" t="str">
            <v>0.0</v>
          </cell>
          <cell r="L419" t="str">
            <v>0.0</v>
          </cell>
          <cell r="M419" t="str">
            <v>0.0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t="str">
            <v xml:space="preserve"> -</v>
          </cell>
          <cell r="AJ419">
            <v>0</v>
          </cell>
          <cell r="AK419">
            <v>0</v>
          </cell>
          <cell r="AL419">
            <v>0</v>
          </cell>
        </row>
        <row r="420">
          <cell r="B420">
            <v>418</v>
          </cell>
          <cell r="C420">
            <v>6</v>
          </cell>
          <cell r="D420" t="str">
            <v>C</v>
          </cell>
          <cell r="E420" t="str">
            <v>Arina LITVINOVA</v>
          </cell>
          <cell r="F420">
            <v>11</v>
          </cell>
          <cell r="G420" t="str">
            <v>Y</v>
          </cell>
          <cell r="H420" t="str">
            <v>Kristi ERNITS (laen)</v>
          </cell>
          <cell r="I420" t="str">
            <v>0.0</v>
          </cell>
          <cell r="J420" t="str">
            <v>0.0</v>
          </cell>
          <cell r="K420" t="str">
            <v>0.0</v>
          </cell>
          <cell r="L420" t="str">
            <v>0.0</v>
          </cell>
          <cell r="M420" t="str">
            <v>0.0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t="str">
            <v xml:space="preserve"> -</v>
          </cell>
          <cell r="AJ420">
            <v>0</v>
          </cell>
          <cell r="AK420">
            <v>0</v>
          </cell>
          <cell r="AL420">
            <v>0</v>
          </cell>
        </row>
        <row r="421">
          <cell r="B421">
            <v>419</v>
          </cell>
          <cell r="C421">
            <v>5</v>
          </cell>
          <cell r="D421" t="str">
            <v>B</v>
          </cell>
          <cell r="E421" t="str">
            <v>Anastassia MELNIKOVA</v>
          </cell>
          <cell r="F421">
            <v>12</v>
          </cell>
          <cell r="G421" t="str">
            <v>Z</v>
          </cell>
          <cell r="H421" t="str">
            <v>Neverly LUKAS</v>
          </cell>
          <cell r="I421" t="str">
            <v>0.0</v>
          </cell>
          <cell r="J421" t="str">
            <v>0.0</v>
          </cell>
          <cell r="K421" t="str">
            <v>0.0</v>
          </cell>
          <cell r="L421" t="str">
            <v>0.0</v>
          </cell>
          <cell r="M421" t="str">
            <v>0.0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t="str">
            <v xml:space="preserve"> -</v>
          </cell>
          <cell r="AJ421">
            <v>0</v>
          </cell>
          <cell r="AK421">
            <v>0</v>
          </cell>
          <cell r="AL421">
            <v>0</v>
          </cell>
          <cell r="AM421">
            <v>1</v>
          </cell>
          <cell r="AN421">
            <v>1</v>
          </cell>
        </row>
        <row r="422">
          <cell r="B422">
            <v>420</v>
          </cell>
          <cell r="AK422">
            <v>4</v>
          </cell>
          <cell r="AL422">
            <v>0</v>
          </cell>
          <cell r="AM422" t="str">
            <v>4 - 0</v>
          </cell>
          <cell r="AN422">
            <v>2</v>
          </cell>
        </row>
        <row r="423">
          <cell r="B423">
            <v>421</v>
          </cell>
          <cell r="C423">
            <v>3</v>
          </cell>
          <cell r="D423">
            <v>5</v>
          </cell>
          <cell r="E423" t="str">
            <v>Pärnu-Jaagupi LTK</v>
          </cell>
          <cell r="F423">
            <v>9</v>
          </cell>
          <cell r="G423">
            <v>1</v>
          </cell>
          <cell r="H423" t="str">
            <v>Maardu LTK</v>
          </cell>
          <cell r="AO423" t="str">
            <v xml:space="preserve"> </v>
          </cell>
          <cell r="AP423" t="str">
            <v xml:space="preserve"> </v>
          </cell>
        </row>
        <row r="424">
          <cell r="B424">
            <v>422</v>
          </cell>
          <cell r="C424">
            <v>4</v>
          </cell>
          <cell r="D424" t="str">
            <v>A</v>
          </cell>
          <cell r="E424" t="str">
            <v>Sofia Viktoria GEROISKAJA (laen)</v>
          </cell>
          <cell r="F424">
            <v>11</v>
          </cell>
          <cell r="G424" t="str">
            <v>Y</v>
          </cell>
          <cell r="H424" t="str">
            <v>Julia ŠELIHH</v>
          </cell>
          <cell r="I424" t="str">
            <v>11.3</v>
          </cell>
          <cell r="J424" t="str">
            <v>8.11</v>
          </cell>
          <cell r="K424" t="str">
            <v>11.1</v>
          </cell>
          <cell r="L424" t="str">
            <v>11.9</v>
          </cell>
          <cell r="M424" t="str">
            <v>0.0</v>
          </cell>
          <cell r="N424">
            <v>11</v>
          </cell>
          <cell r="O424">
            <v>3</v>
          </cell>
          <cell r="P424">
            <v>8</v>
          </cell>
          <cell r="Q424">
            <v>11</v>
          </cell>
          <cell r="R424">
            <v>11</v>
          </cell>
          <cell r="S424">
            <v>1</v>
          </cell>
          <cell r="T424">
            <v>11</v>
          </cell>
          <cell r="U424">
            <v>9</v>
          </cell>
          <cell r="V424">
            <v>0</v>
          </cell>
          <cell r="W424">
            <v>0</v>
          </cell>
          <cell r="X424">
            <v>1</v>
          </cell>
          <cell r="Y424">
            <v>0</v>
          </cell>
          <cell r="Z424">
            <v>1</v>
          </cell>
          <cell r="AA424">
            <v>1</v>
          </cell>
          <cell r="AB424">
            <v>0</v>
          </cell>
          <cell r="AC424">
            <v>0</v>
          </cell>
          <cell r="AD424">
            <v>1</v>
          </cell>
          <cell r="AE424">
            <v>0</v>
          </cell>
          <cell r="AF424">
            <v>0</v>
          </cell>
          <cell r="AG424">
            <v>0</v>
          </cell>
          <cell r="AH424">
            <v>3</v>
          </cell>
          <cell r="AI424" t="str">
            <v xml:space="preserve"> -</v>
          </cell>
          <cell r="AJ424">
            <v>1</v>
          </cell>
          <cell r="AK424">
            <v>1</v>
          </cell>
          <cell r="AL424">
            <v>0</v>
          </cell>
        </row>
        <row r="425">
          <cell r="B425">
            <v>423</v>
          </cell>
          <cell r="C425">
            <v>5</v>
          </cell>
          <cell r="D425" t="str">
            <v>B</v>
          </cell>
          <cell r="E425" t="str">
            <v>Ketrin SALUMAA</v>
          </cell>
          <cell r="F425">
            <v>10</v>
          </cell>
          <cell r="G425" t="str">
            <v>X</v>
          </cell>
          <cell r="H425" t="str">
            <v>Alina JAGNENKOVA</v>
          </cell>
          <cell r="I425" t="str">
            <v>4.11</v>
          </cell>
          <cell r="J425" t="str">
            <v>11.13</v>
          </cell>
          <cell r="K425" t="str">
            <v>3.11</v>
          </cell>
          <cell r="L425" t="str">
            <v>0.0</v>
          </cell>
          <cell r="M425" t="str">
            <v>0.0</v>
          </cell>
          <cell r="N425">
            <v>4</v>
          </cell>
          <cell r="O425">
            <v>11</v>
          </cell>
          <cell r="P425">
            <v>11</v>
          </cell>
          <cell r="Q425">
            <v>13</v>
          </cell>
          <cell r="R425">
            <v>3</v>
          </cell>
          <cell r="S425">
            <v>11</v>
          </cell>
          <cell r="T425">
            <v>0</v>
          </cell>
          <cell r="U425">
            <v>0</v>
          </cell>
          <cell r="V425">
            <v>0</v>
          </cell>
          <cell r="W425">
            <v>0</v>
          </cell>
          <cell r="X425">
            <v>0</v>
          </cell>
          <cell r="Y425">
            <v>0</v>
          </cell>
          <cell r="Z425">
            <v>0</v>
          </cell>
          <cell r="AA425">
            <v>0</v>
          </cell>
          <cell r="AB425">
            <v>0</v>
          </cell>
          <cell r="AC425">
            <v>1</v>
          </cell>
          <cell r="AD425">
            <v>1</v>
          </cell>
          <cell r="AE425">
            <v>1</v>
          </cell>
          <cell r="AF425">
            <v>0</v>
          </cell>
          <cell r="AG425">
            <v>0</v>
          </cell>
          <cell r="AH425">
            <v>0</v>
          </cell>
          <cell r="AI425" t="str">
            <v xml:space="preserve"> -</v>
          </cell>
          <cell r="AJ425">
            <v>3</v>
          </cell>
          <cell r="AK425">
            <v>0</v>
          </cell>
          <cell r="AL425">
            <v>1</v>
          </cell>
        </row>
        <row r="426">
          <cell r="B426">
            <v>424</v>
          </cell>
          <cell r="C426">
            <v>6</v>
          </cell>
          <cell r="D426" t="str">
            <v>C</v>
          </cell>
          <cell r="E426" t="str">
            <v>Liisi KOIT</v>
          </cell>
          <cell r="F426">
            <v>12</v>
          </cell>
          <cell r="G426" t="str">
            <v>Z</v>
          </cell>
          <cell r="H426" t="str">
            <v>Anita LISSOVENKO</v>
          </cell>
          <cell r="I426" t="str">
            <v>14.12</v>
          </cell>
          <cell r="J426" t="str">
            <v>11.6</v>
          </cell>
          <cell r="K426" t="str">
            <v>11.6</v>
          </cell>
          <cell r="L426" t="str">
            <v>0.0</v>
          </cell>
          <cell r="M426" t="str">
            <v>0.0</v>
          </cell>
          <cell r="N426">
            <v>14</v>
          </cell>
          <cell r="O426">
            <v>12</v>
          </cell>
          <cell r="P426">
            <v>11</v>
          </cell>
          <cell r="Q426">
            <v>6</v>
          </cell>
          <cell r="R426">
            <v>11</v>
          </cell>
          <cell r="S426">
            <v>6</v>
          </cell>
          <cell r="T426">
            <v>0</v>
          </cell>
          <cell r="U426">
            <v>0</v>
          </cell>
          <cell r="V426">
            <v>0</v>
          </cell>
          <cell r="W426">
            <v>0</v>
          </cell>
          <cell r="X426">
            <v>1</v>
          </cell>
          <cell r="Y426">
            <v>1</v>
          </cell>
          <cell r="Z426">
            <v>1</v>
          </cell>
          <cell r="AA426">
            <v>0</v>
          </cell>
          <cell r="AB426">
            <v>0</v>
          </cell>
          <cell r="AC426">
            <v>0</v>
          </cell>
          <cell r="AD426">
            <v>0</v>
          </cell>
          <cell r="AE426">
            <v>0</v>
          </cell>
          <cell r="AF426">
            <v>0</v>
          </cell>
          <cell r="AG426">
            <v>0</v>
          </cell>
          <cell r="AH426">
            <v>3</v>
          </cell>
          <cell r="AI426" t="str">
            <v xml:space="preserve"> -</v>
          </cell>
          <cell r="AJ426">
            <v>0</v>
          </cell>
          <cell r="AK426">
            <v>1</v>
          </cell>
          <cell r="AL426">
            <v>0</v>
          </cell>
        </row>
        <row r="427">
          <cell r="B427">
            <v>425</v>
          </cell>
          <cell r="C427">
            <v>5</v>
          </cell>
          <cell r="E427" t="str">
            <v>Ketrin SALUMAA</v>
          </cell>
          <cell r="F427">
            <v>10</v>
          </cell>
          <cell r="H427" t="str">
            <v>Alina JAGNENKOVA</v>
          </cell>
          <cell r="I427" t="str">
            <v>11.7</v>
          </cell>
          <cell r="J427" t="str">
            <v>6.11</v>
          </cell>
          <cell r="K427" t="str">
            <v>7.11</v>
          </cell>
          <cell r="L427" t="str">
            <v>9.11</v>
          </cell>
          <cell r="M427" t="str">
            <v>0.0</v>
          </cell>
          <cell r="N427">
            <v>11</v>
          </cell>
          <cell r="O427">
            <v>7</v>
          </cell>
          <cell r="P427">
            <v>6</v>
          </cell>
          <cell r="Q427">
            <v>11</v>
          </cell>
          <cell r="R427">
            <v>7</v>
          </cell>
          <cell r="S427">
            <v>11</v>
          </cell>
          <cell r="T427">
            <v>9</v>
          </cell>
          <cell r="U427">
            <v>11</v>
          </cell>
          <cell r="V427">
            <v>0</v>
          </cell>
          <cell r="W427">
            <v>0</v>
          </cell>
          <cell r="X427">
            <v>1</v>
          </cell>
          <cell r="Y427">
            <v>0</v>
          </cell>
          <cell r="Z427">
            <v>0</v>
          </cell>
          <cell r="AA427">
            <v>0</v>
          </cell>
          <cell r="AB427">
            <v>0</v>
          </cell>
          <cell r="AC427">
            <v>0</v>
          </cell>
          <cell r="AD427">
            <v>1</v>
          </cell>
          <cell r="AE427">
            <v>1</v>
          </cell>
          <cell r="AF427">
            <v>1</v>
          </cell>
          <cell r="AG427">
            <v>0</v>
          </cell>
          <cell r="AH427">
            <v>1</v>
          </cell>
          <cell r="AI427" t="str">
            <v xml:space="preserve"> -</v>
          </cell>
          <cell r="AJ427">
            <v>3</v>
          </cell>
          <cell r="AK427">
            <v>0</v>
          </cell>
          <cell r="AL427">
            <v>1</v>
          </cell>
        </row>
        <row r="428">
          <cell r="B428">
            <v>426</v>
          </cell>
          <cell r="C428">
            <v>6</v>
          </cell>
          <cell r="E428" t="str">
            <v>Liisi KOIT</v>
          </cell>
          <cell r="F428">
            <v>12</v>
          </cell>
          <cell r="H428" t="str">
            <v>Anita LISSOVENKO</v>
          </cell>
        </row>
        <row r="429">
          <cell r="B429">
            <v>427</v>
          </cell>
          <cell r="C429">
            <v>4</v>
          </cell>
          <cell r="D429" t="str">
            <v>A</v>
          </cell>
          <cell r="E429" t="str">
            <v>Sofia Viktoria GEROISKAJA (laen)</v>
          </cell>
          <cell r="F429">
            <v>10</v>
          </cell>
          <cell r="G429" t="str">
            <v>X</v>
          </cell>
          <cell r="H429" t="str">
            <v>Alina JAGNENKOVA</v>
          </cell>
          <cell r="I429" t="str">
            <v>2.11</v>
          </cell>
          <cell r="J429" t="str">
            <v>5.11</v>
          </cell>
          <cell r="K429" t="str">
            <v>8.11</v>
          </cell>
          <cell r="L429" t="str">
            <v>0.0</v>
          </cell>
          <cell r="M429" t="str">
            <v>0.0</v>
          </cell>
          <cell r="N429">
            <v>2</v>
          </cell>
          <cell r="O429">
            <v>11</v>
          </cell>
          <cell r="P429">
            <v>5</v>
          </cell>
          <cell r="Q429">
            <v>11</v>
          </cell>
          <cell r="R429">
            <v>8</v>
          </cell>
          <cell r="S429">
            <v>11</v>
          </cell>
          <cell r="T429">
            <v>0</v>
          </cell>
          <cell r="U429">
            <v>0</v>
          </cell>
          <cell r="V429">
            <v>0</v>
          </cell>
          <cell r="W429">
            <v>0</v>
          </cell>
          <cell r="X429">
            <v>0</v>
          </cell>
          <cell r="Y429">
            <v>0</v>
          </cell>
          <cell r="Z429">
            <v>0</v>
          </cell>
          <cell r="AA429">
            <v>0</v>
          </cell>
          <cell r="AB429">
            <v>0</v>
          </cell>
          <cell r="AC429">
            <v>1</v>
          </cell>
          <cell r="AD429">
            <v>1</v>
          </cell>
          <cell r="AE429">
            <v>1</v>
          </cell>
          <cell r="AF429">
            <v>0</v>
          </cell>
          <cell r="AG429">
            <v>0</v>
          </cell>
          <cell r="AH429">
            <v>0</v>
          </cell>
          <cell r="AI429" t="str">
            <v xml:space="preserve"> -</v>
          </cell>
          <cell r="AJ429">
            <v>3</v>
          </cell>
          <cell r="AK429">
            <v>0</v>
          </cell>
          <cell r="AL429">
            <v>1</v>
          </cell>
        </row>
        <row r="430">
          <cell r="B430">
            <v>428</v>
          </cell>
          <cell r="C430">
            <v>6</v>
          </cell>
          <cell r="D430" t="str">
            <v>C</v>
          </cell>
          <cell r="E430" t="str">
            <v>Liisi KOIT</v>
          </cell>
          <cell r="F430">
            <v>11</v>
          </cell>
          <cell r="G430" t="str">
            <v>Y</v>
          </cell>
          <cell r="H430" t="str">
            <v>Julia ŠELIHH</v>
          </cell>
          <cell r="I430" t="str">
            <v>11.8</v>
          </cell>
          <cell r="J430" t="str">
            <v>11.3</v>
          </cell>
          <cell r="K430" t="str">
            <v>8.11</v>
          </cell>
          <cell r="L430" t="str">
            <v>11.7</v>
          </cell>
          <cell r="M430" t="str">
            <v>0.0</v>
          </cell>
          <cell r="N430">
            <v>11</v>
          </cell>
          <cell r="O430">
            <v>8</v>
          </cell>
          <cell r="P430">
            <v>11</v>
          </cell>
          <cell r="Q430">
            <v>3</v>
          </cell>
          <cell r="R430">
            <v>8</v>
          </cell>
          <cell r="S430">
            <v>11</v>
          </cell>
          <cell r="T430">
            <v>11</v>
          </cell>
          <cell r="U430">
            <v>7</v>
          </cell>
          <cell r="V430">
            <v>0</v>
          </cell>
          <cell r="W430">
            <v>0</v>
          </cell>
          <cell r="X430">
            <v>1</v>
          </cell>
          <cell r="Y430">
            <v>1</v>
          </cell>
          <cell r="Z430">
            <v>0</v>
          </cell>
          <cell r="AA430">
            <v>1</v>
          </cell>
          <cell r="AB430">
            <v>0</v>
          </cell>
          <cell r="AC430">
            <v>0</v>
          </cell>
          <cell r="AD430">
            <v>0</v>
          </cell>
          <cell r="AE430">
            <v>1</v>
          </cell>
          <cell r="AF430">
            <v>0</v>
          </cell>
          <cell r="AG430">
            <v>0</v>
          </cell>
          <cell r="AH430">
            <v>3</v>
          </cell>
          <cell r="AI430" t="str">
            <v xml:space="preserve"> -</v>
          </cell>
          <cell r="AJ430">
            <v>1</v>
          </cell>
          <cell r="AK430">
            <v>1</v>
          </cell>
          <cell r="AL430">
            <v>0</v>
          </cell>
        </row>
        <row r="431">
          <cell r="B431">
            <v>429</v>
          </cell>
          <cell r="C431">
            <v>5</v>
          </cell>
          <cell r="D431" t="str">
            <v>B</v>
          </cell>
          <cell r="E431" t="str">
            <v>Ketrin SALUMAA</v>
          </cell>
          <cell r="F431">
            <v>12</v>
          </cell>
          <cell r="G431" t="str">
            <v>Z</v>
          </cell>
          <cell r="H431" t="str">
            <v>Anita LISSOVENKO</v>
          </cell>
          <cell r="I431" t="str">
            <v>12.10</v>
          </cell>
          <cell r="J431" t="str">
            <v>14.12</v>
          </cell>
          <cell r="K431" t="str">
            <v>11.7</v>
          </cell>
          <cell r="L431" t="str">
            <v>0.0</v>
          </cell>
          <cell r="M431" t="str">
            <v>0.0</v>
          </cell>
          <cell r="N431">
            <v>12</v>
          </cell>
          <cell r="O431">
            <v>10</v>
          </cell>
          <cell r="P431">
            <v>14</v>
          </cell>
          <cell r="Q431">
            <v>12</v>
          </cell>
          <cell r="R431">
            <v>11</v>
          </cell>
          <cell r="S431">
            <v>7</v>
          </cell>
          <cell r="T431">
            <v>0</v>
          </cell>
          <cell r="U431">
            <v>0</v>
          </cell>
          <cell r="V431">
            <v>0</v>
          </cell>
          <cell r="W431">
            <v>0</v>
          </cell>
          <cell r="X431">
            <v>1</v>
          </cell>
          <cell r="Y431">
            <v>1</v>
          </cell>
          <cell r="Z431">
            <v>1</v>
          </cell>
          <cell r="AA431">
            <v>0</v>
          </cell>
          <cell r="AB431">
            <v>0</v>
          </cell>
          <cell r="AC431">
            <v>0</v>
          </cell>
          <cell r="AD431">
            <v>0</v>
          </cell>
          <cell r="AE431">
            <v>0</v>
          </cell>
          <cell r="AF431">
            <v>0</v>
          </cell>
          <cell r="AG431">
            <v>0</v>
          </cell>
          <cell r="AH431">
            <v>3</v>
          </cell>
          <cell r="AI431" t="str">
            <v xml:space="preserve"> -</v>
          </cell>
          <cell r="AJ431">
            <v>0</v>
          </cell>
          <cell r="AK431">
            <v>1</v>
          </cell>
          <cell r="AL431">
            <v>0</v>
          </cell>
          <cell r="AM431">
            <v>1</v>
          </cell>
          <cell r="AN431">
            <v>1</v>
          </cell>
        </row>
        <row r="432">
          <cell r="B432">
            <v>430</v>
          </cell>
          <cell r="AK432">
            <v>4</v>
          </cell>
          <cell r="AL432">
            <v>3</v>
          </cell>
          <cell r="AM432" t="str">
            <v>3 - 4</v>
          </cell>
          <cell r="AN432">
            <v>1</v>
          </cell>
        </row>
        <row r="433">
          <cell r="B433">
            <v>431</v>
          </cell>
          <cell r="C433">
            <v>3</v>
          </cell>
          <cell r="D433">
            <v>4</v>
          </cell>
          <cell r="E433" t="str">
            <v>LTK Kalev</v>
          </cell>
          <cell r="F433">
            <v>9</v>
          </cell>
          <cell r="G433">
            <v>7</v>
          </cell>
          <cell r="H433" t="str">
            <v>TalTech SK / Rakvere SK</v>
          </cell>
          <cell r="AO433" t="str">
            <v xml:space="preserve"> </v>
          </cell>
          <cell r="AP433" t="str">
            <v xml:space="preserve"> </v>
          </cell>
        </row>
        <row r="434">
          <cell r="B434">
            <v>432</v>
          </cell>
          <cell r="C434">
            <v>4</v>
          </cell>
          <cell r="D434" t="str">
            <v>A</v>
          </cell>
          <cell r="E434" t="str">
            <v>Kätlin LATT</v>
          </cell>
          <cell r="F434">
            <v>11</v>
          </cell>
          <cell r="G434" t="str">
            <v>Y</v>
          </cell>
          <cell r="H434" t="str">
            <v>Sirli ROOSVE</v>
          </cell>
          <cell r="I434" t="str">
            <v>11.0</v>
          </cell>
          <cell r="J434" t="str">
            <v>11.2</v>
          </cell>
          <cell r="K434" t="str">
            <v>11.5</v>
          </cell>
          <cell r="L434" t="str">
            <v>0.0</v>
          </cell>
          <cell r="M434" t="str">
            <v>0.0</v>
          </cell>
          <cell r="N434">
            <v>11</v>
          </cell>
          <cell r="O434">
            <v>0</v>
          </cell>
          <cell r="P434">
            <v>11</v>
          </cell>
          <cell r="Q434">
            <v>2</v>
          </cell>
          <cell r="R434">
            <v>11</v>
          </cell>
          <cell r="S434">
            <v>5</v>
          </cell>
          <cell r="T434">
            <v>0</v>
          </cell>
          <cell r="U434">
            <v>0</v>
          </cell>
          <cell r="V434">
            <v>0</v>
          </cell>
          <cell r="W434">
            <v>0</v>
          </cell>
          <cell r="X434">
            <v>1</v>
          </cell>
          <cell r="Y434">
            <v>1</v>
          </cell>
          <cell r="Z434">
            <v>1</v>
          </cell>
          <cell r="AA434">
            <v>0</v>
          </cell>
          <cell r="AB434">
            <v>0</v>
          </cell>
          <cell r="AC434">
            <v>0</v>
          </cell>
          <cell r="AD434">
            <v>0</v>
          </cell>
          <cell r="AE434">
            <v>0</v>
          </cell>
          <cell r="AF434">
            <v>0</v>
          </cell>
          <cell r="AG434">
            <v>0</v>
          </cell>
          <cell r="AH434">
            <v>3</v>
          </cell>
          <cell r="AI434" t="str">
            <v xml:space="preserve"> -</v>
          </cell>
          <cell r="AJ434">
            <v>0</v>
          </cell>
          <cell r="AK434">
            <v>1</v>
          </cell>
          <cell r="AL434">
            <v>0</v>
          </cell>
        </row>
        <row r="435">
          <cell r="B435">
            <v>433</v>
          </cell>
          <cell r="C435">
            <v>5</v>
          </cell>
          <cell r="D435" t="str">
            <v>B</v>
          </cell>
          <cell r="E435" t="str">
            <v>Pille VEESAAR</v>
          </cell>
          <cell r="F435">
            <v>10</v>
          </cell>
          <cell r="G435" t="str">
            <v>X</v>
          </cell>
          <cell r="H435" t="str">
            <v>Annigrete SUIMETS</v>
          </cell>
          <cell r="I435" t="str">
            <v>8.11</v>
          </cell>
          <cell r="J435" t="str">
            <v>11.3</v>
          </cell>
          <cell r="K435" t="str">
            <v>9.11</v>
          </cell>
          <cell r="L435" t="str">
            <v>11.9</v>
          </cell>
          <cell r="M435" t="str">
            <v>11.9</v>
          </cell>
          <cell r="N435">
            <v>8</v>
          </cell>
          <cell r="O435">
            <v>11</v>
          </cell>
          <cell r="P435">
            <v>11</v>
          </cell>
          <cell r="Q435">
            <v>3</v>
          </cell>
          <cell r="R435">
            <v>9</v>
          </cell>
          <cell r="S435">
            <v>11</v>
          </cell>
          <cell r="T435">
            <v>11</v>
          </cell>
          <cell r="U435">
            <v>9</v>
          </cell>
          <cell r="V435">
            <v>11</v>
          </cell>
          <cell r="W435">
            <v>9</v>
          </cell>
          <cell r="X435">
            <v>0</v>
          </cell>
          <cell r="Y435">
            <v>1</v>
          </cell>
          <cell r="Z435">
            <v>0</v>
          </cell>
          <cell r="AA435">
            <v>1</v>
          </cell>
          <cell r="AB435">
            <v>1</v>
          </cell>
          <cell r="AC435">
            <v>1</v>
          </cell>
          <cell r="AD435">
            <v>0</v>
          </cell>
          <cell r="AE435">
            <v>1</v>
          </cell>
          <cell r="AF435">
            <v>0</v>
          </cell>
          <cell r="AG435">
            <v>0</v>
          </cell>
          <cell r="AH435">
            <v>3</v>
          </cell>
          <cell r="AI435" t="str">
            <v xml:space="preserve"> -</v>
          </cell>
          <cell r="AJ435">
            <v>2</v>
          </cell>
          <cell r="AK435">
            <v>1</v>
          </cell>
          <cell r="AL435">
            <v>0</v>
          </cell>
        </row>
        <row r="436">
          <cell r="B436">
            <v>434</v>
          </cell>
          <cell r="C436">
            <v>6</v>
          </cell>
          <cell r="D436" t="str">
            <v>C</v>
          </cell>
          <cell r="E436" t="str">
            <v>Merje AAS</v>
          </cell>
          <cell r="F436">
            <v>12</v>
          </cell>
          <cell r="G436" t="str">
            <v>Z</v>
          </cell>
          <cell r="H436" t="str">
            <v>Sirli JAANIMÄGI</v>
          </cell>
          <cell r="I436" t="str">
            <v>7.11</v>
          </cell>
          <cell r="J436" t="str">
            <v>10.12</v>
          </cell>
          <cell r="K436" t="str">
            <v>11.6</v>
          </cell>
          <cell r="L436" t="str">
            <v>8.11</v>
          </cell>
          <cell r="M436" t="str">
            <v>0.0</v>
          </cell>
          <cell r="N436">
            <v>7</v>
          </cell>
          <cell r="O436">
            <v>11</v>
          </cell>
          <cell r="P436">
            <v>10</v>
          </cell>
          <cell r="Q436">
            <v>12</v>
          </cell>
          <cell r="R436">
            <v>11</v>
          </cell>
          <cell r="S436">
            <v>6</v>
          </cell>
          <cell r="T436">
            <v>8</v>
          </cell>
          <cell r="U436">
            <v>11</v>
          </cell>
          <cell r="V436">
            <v>0</v>
          </cell>
          <cell r="W436">
            <v>0</v>
          </cell>
          <cell r="X436">
            <v>0</v>
          </cell>
          <cell r="Y436">
            <v>0</v>
          </cell>
          <cell r="Z436">
            <v>1</v>
          </cell>
          <cell r="AA436">
            <v>0</v>
          </cell>
          <cell r="AB436">
            <v>0</v>
          </cell>
          <cell r="AC436">
            <v>1</v>
          </cell>
          <cell r="AD436">
            <v>1</v>
          </cell>
          <cell r="AE436">
            <v>0</v>
          </cell>
          <cell r="AF436">
            <v>1</v>
          </cell>
          <cell r="AG436">
            <v>0</v>
          </cell>
          <cell r="AH436">
            <v>1</v>
          </cell>
          <cell r="AI436" t="str">
            <v xml:space="preserve"> -</v>
          </cell>
          <cell r="AJ436">
            <v>3</v>
          </cell>
          <cell r="AK436">
            <v>0</v>
          </cell>
          <cell r="AL436">
            <v>1</v>
          </cell>
        </row>
        <row r="437">
          <cell r="B437">
            <v>435</v>
          </cell>
          <cell r="C437">
            <v>4</v>
          </cell>
          <cell r="E437" t="str">
            <v>Kätlin LATT</v>
          </cell>
          <cell r="F437">
            <v>10</v>
          </cell>
          <cell r="H437" t="str">
            <v>Annigrete SUIMETS</v>
          </cell>
          <cell r="I437" t="str">
            <v>9.11</v>
          </cell>
          <cell r="J437" t="str">
            <v>11.6</v>
          </cell>
          <cell r="K437" t="str">
            <v>11.7</v>
          </cell>
          <cell r="L437" t="str">
            <v>8.11</v>
          </cell>
          <cell r="M437" t="str">
            <v>13.11</v>
          </cell>
          <cell r="N437">
            <v>9</v>
          </cell>
          <cell r="O437">
            <v>11</v>
          </cell>
          <cell r="P437">
            <v>11</v>
          </cell>
          <cell r="Q437">
            <v>6</v>
          </cell>
          <cell r="R437">
            <v>11</v>
          </cell>
          <cell r="S437">
            <v>7</v>
          </cell>
          <cell r="T437">
            <v>8</v>
          </cell>
          <cell r="U437">
            <v>11</v>
          </cell>
          <cell r="V437">
            <v>13</v>
          </cell>
          <cell r="W437">
            <v>11</v>
          </cell>
          <cell r="X437">
            <v>0</v>
          </cell>
          <cell r="Y437">
            <v>1</v>
          </cell>
          <cell r="Z437">
            <v>1</v>
          </cell>
          <cell r="AA437">
            <v>0</v>
          </cell>
          <cell r="AB437">
            <v>1</v>
          </cell>
          <cell r="AC437">
            <v>1</v>
          </cell>
          <cell r="AD437">
            <v>0</v>
          </cell>
          <cell r="AE437">
            <v>0</v>
          </cell>
          <cell r="AF437">
            <v>1</v>
          </cell>
          <cell r="AG437">
            <v>0</v>
          </cell>
          <cell r="AH437">
            <v>3</v>
          </cell>
          <cell r="AI437" t="str">
            <v xml:space="preserve"> -</v>
          </cell>
          <cell r="AJ437">
            <v>2</v>
          </cell>
          <cell r="AK437">
            <v>1</v>
          </cell>
          <cell r="AL437">
            <v>0</v>
          </cell>
        </row>
        <row r="438">
          <cell r="B438">
            <v>436</v>
          </cell>
          <cell r="C438">
            <v>5</v>
          </cell>
          <cell r="E438" t="str">
            <v>Pille VEESAAR</v>
          </cell>
          <cell r="F438">
            <v>11</v>
          </cell>
          <cell r="H438" t="str">
            <v>Sirli ROOSVE</v>
          </cell>
        </row>
        <row r="439">
          <cell r="B439">
            <v>437</v>
          </cell>
          <cell r="C439">
            <v>4</v>
          </cell>
          <cell r="D439" t="str">
            <v>A</v>
          </cell>
          <cell r="E439" t="str">
            <v>Kätlin LATT</v>
          </cell>
          <cell r="F439">
            <v>10</v>
          </cell>
          <cell r="G439" t="str">
            <v>X</v>
          </cell>
          <cell r="H439" t="str">
            <v>Annigrete SUIMETS</v>
          </cell>
          <cell r="I439" t="str">
            <v>11.5</v>
          </cell>
          <cell r="J439" t="str">
            <v>11.7</v>
          </cell>
          <cell r="K439" t="str">
            <v>11.3</v>
          </cell>
          <cell r="L439" t="str">
            <v>0.0</v>
          </cell>
          <cell r="M439" t="str">
            <v>0.0</v>
          </cell>
          <cell r="N439">
            <v>11</v>
          </cell>
          <cell r="O439">
            <v>5</v>
          </cell>
          <cell r="P439">
            <v>11</v>
          </cell>
          <cell r="Q439">
            <v>7</v>
          </cell>
          <cell r="R439">
            <v>11</v>
          </cell>
          <cell r="S439">
            <v>3</v>
          </cell>
          <cell r="T439">
            <v>0</v>
          </cell>
          <cell r="U439">
            <v>0</v>
          </cell>
          <cell r="V439">
            <v>0</v>
          </cell>
          <cell r="W439">
            <v>0</v>
          </cell>
          <cell r="X439">
            <v>1</v>
          </cell>
          <cell r="Y439">
            <v>1</v>
          </cell>
          <cell r="Z439">
            <v>1</v>
          </cell>
          <cell r="AA439">
            <v>0</v>
          </cell>
          <cell r="AB439">
            <v>0</v>
          </cell>
          <cell r="AC439">
            <v>0</v>
          </cell>
          <cell r="AD439">
            <v>0</v>
          </cell>
          <cell r="AE439">
            <v>0</v>
          </cell>
          <cell r="AF439">
            <v>0</v>
          </cell>
          <cell r="AG439">
            <v>0</v>
          </cell>
          <cell r="AH439">
            <v>3</v>
          </cell>
          <cell r="AI439" t="str">
            <v xml:space="preserve"> -</v>
          </cell>
          <cell r="AJ439">
            <v>0</v>
          </cell>
          <cell r="AK439">
            <v>1</v>
          </cell>
          <cell r="AL439">
            <v>0</v>
          </cell>
        </row>
        <row r="440">
          <cell r="B440">
            <v>438</v>
          </cell>
          <cell r="C440">
            <v>6</v>
          </cell>
          <cell r="D440" t="str">
            <v>C</v>
          </cell>
          <cell r="E440" t="str">
            <v>Merje AAS</v>
          </cell>
          <cell r="F440">
            <v>11</v>
          </cell>
          <cell r="G440" t="str">
            <v>Y</v>
          </cell>
          <cell r="H440" t="str">
            <v>Sirli ROOSVE</v>
          </cell>
          <cell r="I440" t="str">
            <v>0.0</v>
          </cell>
          <cell r="J440" t="str">
            <v>0.0</v>
          </cell>
          <cell r="K440" t="str">
            <v>0.0</v>
          </cell>
          <cell r="L440" t="str">
            <v>0.0</v>
          </cell>
          <cell r="M440" t="str">
            <v>0.0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t="str">
            <v xml:space="preserve"> -</v>
          </cell>
          <cell r="AJ440">
            <v>0</v>
          </cell>
          <cell r="AK440">
            <v>0</v>
          </cell>
          <cell r="AL440">
            <v>0</v>
          </cell>
        </row>
        <row r="441">
          <cell r="B441">
            <v>439</v>
          </cell>
          <cell r="C441">
            <v>5</v>
          </cell>
          <cell r="D441" t="str">
            <v>B</v>
          </cell>
          <cell r="E441" t="str">
            <v>Pille VEESAAR</v>
          </cell>
          <cell r="F441">
            <v>12</v>
          </cell>
          <cell r="G441" t="str">
            <v>Z</v>
          </cell>
          <cell r="H441" t="str">
            <v>Sirli JAANIMÄGI</v>
          </cell>
          <cell r="I441" t="str">
            <v>0.0</v>
          </cell>
          <cell r="J441" t="str">
            <v>0.0</v>
          </cell>
          <cell r="K441" t="str">
            <v>0.0</v>
          </cell>
          <cell r="L441" t="str">
            <v>0.0</v>
          </cell>
          <cell r="M441" t="str">
            <v>0.0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t="str">
            <v xml:space="preserve"> -</v>
          </cell>
          <cell r="AJ441">
            <v>0</v>
          </cell>
          <cell r="AK441">
            <v>0</v>
          </cell>
          <cell r="AL441">
            <v>0</v>
          </cell>
          <cell r="AM441">
            <v>1</v>
          </cell>
          <cell r="AN441">
            <v>1</v>
          </cell>
        </row>
        <row r="442">
          <cell r="B442">
            <v>440</v>
          </cell>
          <cell r="AK442">
            <v>4</v>
          </cell>
          <cell r="AL442">
            <v>1</v>
          </cell>
          <cell r="AM442" t="str">
            <v>4 - 1</v>
          </cell>
          <cell r="AN442">
            <v>2</v>
          </cell>
        </row>
        <row r="443">
          <cell r="B443">
            <v>441</v>
          </cell>
          <cell r="C443">
            <v>3</v>
          </cell>
          <cell r="D443">
            <v>2</v>
          </cell>
          <cell r="E443" t="str">
            <v>Aseri Spordiklubi</v>
          </cell>
          <cell r="F443">
            <v>9</v>
          </cell>
          <cell r="G443">
            <v>1</v>
          </cell>
          <cell r="H443" t="str">
            <v>Maardu LTK</v>
          </cell>
          <cell r="AO443" t="str">
            <v xml:space="preserve"> </v>
          </cell>
          <cell r="AP443" t="str">
            <v xml:space="preserve"> </v>
          </cell>
        </row>
        <row r="444">
          <cell r="B444">
            <v>442</v>
          </cell>
          <cell r="C444">
            <v>4</v>
          </cell>
          <cell r="D444" t="str">
            <v>A</v>
          </cell>
          <cell r="E444" t="str">
            <v>Reelica HANSON</v>
          </cell>
          <cell r="F444">
            <v>11</v>
          </cell>
          <cell r="G444" t="str">
            <v>Y</v>
          </cell>
          <cell r="H444" t="str">
            <v>Anita LISSOVENKO</v>
          </cell>
          <cell r="I444" t="str">
            <v>11.1</v>
          </cell>
          <cell r="J444" t="str">
            <v>11.8</v>
          </cell>
          <cell r="K444" t="str">
            <v>11.3</v>
          </cell>
          <cell r="L444" t="str">
            <v>0.0</v>
          </cell>
          <cell r="M444" t="str">
            <v>0.0</v>
          </cell>
          <cell r="N444">
            <v>11</v>
          </cell>
          <cell r="O444">
            <v>1</v>
          </cell>
          <cell r="P444">
            <v>11</v>
          </cell>
          <cell r="Q444">
            <v>8</v>
          </cell>
          <cell r="R444">
            <v>11</v>
          </cell>
          <cell r="S444">
            <v>3</v>
          </cell>
          <cell r="T444">
            <v>0</v>
          </cell>
          <cell r="U444">
            <v>0</v>
          </cell>
          <cell r="V444">
            <v>0</v>
          </cell>
          <cell r="W444">
            <v>0</v>
          </cell>
          <cell r="X444">
            <v>1</v>
          </cell>
          <cell r="Y444">
            <v>1</v>
          </cell>
          <cell r="Z444">
            <v>1</v>
          </cell>
          <cell r="AA444">
            <v>0</v>
          </cell>
          <cell r="AB444">
            <v>0</v>
          </cell>
          <cell r="AC444">
            <v>0</v>
          </cell>
          <cell r="AD444">
            <v>0</v>
          </cell>
          <cell r="AE444">
            <v>0</v>
          </cell>
          <cell r="AF444">
            <v>0</v>
          </cell>
          <cell r="AG444">
            <v>0</v>
          </cell>
          <cell r="AH444">
            <v>3</v>
          </cell>
          <cell r="AI444" t="str">
            <v xml:space="preserve"> -</v>
          </cell>
          <cell r="AJ444">
            <v>0</v>
          </cell>
          <cell r="AK444">
            <v>1</v>
          </cell>
          <cell r="AL444">
            <v>0</v>
          </cell>
        </row>
        <row r="445">
          <cell r="B445">
            <v>443</v>
          </cell>
          <cell r="C445">
            <v>5</v>
          </cell>
          <cell r="D445" t="str">
            <v>B</v>
          </cell>
          <cell r="E445" t="str">
            <v>Tatjana TŠISTJAKOVA</v>
          </cell>
          <cell r="F445">
            <v>10</v>
          </cell>
          <cell r="G445" t="str">
            <v>X</v>
          </cell>
          <cell r="H445" t="str">
            <v>Valeria SARÕTSEVA</v>
          </cell>
          <cell r="I445" t="str">
            <v>11.6</v>
          </cell>
          <cell r="J445" t="str">
            <v>11.6</v>
          </cell>
          <cell r="K445" t="str">
            <v>11.1</v>
          </cell>
          <cell r="L445" t="str">
            <v>0.0</v>
          </cell>
          <cell r="M445" t="str">
            <v>0.0</v>
          </cell>
          <cell r="N445">
            <v>11</v>
          </cell>
          <cell r="O445">
            <v>6</v>
          </cell>
          <cell r="P445">
            <v>11</v>
          </cell>
          <cell r="Q445">
            <v>6</v>
          </cell>
          <cell r="R445">
            <v>11</v>
          </cell>
          <cell r="S445">
            <v>1</v>
          </cell>
          <cell r="T445">
            <v>0</v>
          </cell>
          <cell r="U445">
            <v>0</v>
          </cell>
          <cell r="V445">
            <v>0</v>
          </cell>
          <cell r="W445">
            <v>0</v>
          </cell>
          <cell r="X445">
            <v>1</v>
          </cell>
          <cell r="Y445">
            <v>1</v>
          </cell>
          <cell r="Z445">
            <v>1</v>
          </cell>
          <cell r="AA445">
            <v>0</v>
          </cell>
          <cell r="AB445">
            <v>0</v>
          </cell>
          <cell r="AC445">
            <v>0</v>
          </cell>
          <cell r="AD445">
            <v>0</v>
          </cell>
          <cell r="AE445">
            <v>0</v>
          </cell>
          <cell r="AF445">
            <v>0</v>
          </cell>
          <cell r="AG445">
            <v>0</v>
          </cell>
          <cell r="AH445">
            <v>3</v>
          </cell>
          <cell r="AI445" t="str">
            <v xml:space="preserve"> -</v>
          </cell>
          <cell r="AJ445">
            <v>0</v>
          </cell>
          <cell r="AK445">
            <v>1</v>
          </cell>
          <cell r="AL445">
            <v>0</v>
          </cell>
        </row>
        <row r="446">
          <cell r="B446">
            <v>444</v>
          </cell>
          <cell r="C446">
            <v>6</v>
          </cell>
          <cell r="D446" t="str">
            <v>C</v>
          </cell>
          <cell r="E446" t="str">
            <v>Glafira NAGEL</v>
          </cell>
          <cell r="F446">
            <v>12</v>
          </cell>
          <cell r="G446" t="str">
            <v>Z</v>
          </cell>
          <cell r="H446" t="str">
            <v>Alina JAGNENKOVA</v>
          </cell>
          <cell r="I446" t="str">
            <v>6.11</v>
          </cell>
          <cell r="J446" t="str">
            <v>7.11</v>
          </cell>
          <cell r="K446" t="str">
            <v>8.11</v>
          </cell>
          <cell r="L446" t="str">
            <v>0.0</v>
          </cell>
          <cell r="M446" t="str">
            <v>0.0</v>
          </cell>
          <cell r="N446">
            <v>6</v>
          </cell>
          <cell r="O446">
            <v>11</v>
          </cell>
          <cell r="P446">
            <v>7</v>
          </cell>
          <cell r="Q446">
            <v>11</v>
          </cell>
          <cell r="R446">
            <v>8</v>
          </cell>
          <cell r="S446">
            <v>11</v>
          </cell>
          <cell r="T446">
            <v>0</v>
          </cell>
          <cell r="U446">
            <v>0</v>
          </cell>
          <cell r="V446">
            <v>0</v>
          </cell>
          <cell r="W446">
            <v>0</v>
          </cell>
          <cell r="X446">
            <v>0</v>
          </cell>
          <cell r="Y446">
            <v>0</v>
          </cell>
          <cell r="Z446">
            <v>0</v>
          </cell>
          <cell r="AA446">
            <v>0</v>
          </cell>
          <cell r="AB446">
            <v>0</v>
          </cell>
          <cell r="AC446">
            <v>1</v>
          </cell>
          <cell r="AD446">
            <v>1</v>
          </cell>
          <cell r="AE446">
            <v>1</v>
          </cell>
          <cell r="AF446">
            <v>0</v>
          </cell>
          <cell r="AG446">
            <v>0</v>
          </cell>
          <cell r="AH446">
            <v>0</v>
          </cell>
          <cell r="AI446" t="str">
            <v xml:space="preserve"> -</v>
          </cell>
          <cell r="AJ446">
            <v>3</v>
          </cell>
          <cell r="AK446">
            <v>0</v>
          </cell>
          <cell r="AL446">
            <v>1</v>
          </cell>
        </row>
        <row r="447">
          <cell r="B447">
            <v>445</v>
          </cell>
          <cell r="C447">
            <v>4</v>
          </cell>
          <cell r="E447" t="str">
            <v>Reelica HANSON</v>
          </cell>
          <cell r="F447">
            <v>11</v>
          </cell>
          <cell r="H447" t="str">
            <v>Anita LISSOVENKO</v>
          </cell>
          <cell r="I447" t="str">
            <v>11.7</v>
          </cell>
          <cell r="J447" t="str">
            <v>11.4</v>
          </cell>
          <cell r="K447" t="str">
            <v>11.9</v>
          </cell>
          <cell r="L447" t="str">
            <v>0.0</v>
          </cell>
          <cell r="M447" t="str">
            <v>0.0</v>
          </cell>
          <cell r="N447">
            <v>11</v>
          </cell>
          <cell r="O447">
            <v>7</v>
          </cell>
          <cell r="P447">
            <v>11</v>
          </cell>
          <cell r="Q447">
            <v>4</v>
          </cell>
          <cell r="R447">
            <v>11</v>
          </cell>
          <cell r="S447">
            <v>9</v>
          </cell>
          <cell r="T447">
            <v>0</v>
          </cell>
          <cell r="U447">
            <v>0</v>
          </cell>
          <cell r="V447">
            <v>0</v>
          </cell>
          <cell r="W447">
            <v>0</v>
          </cell>
          <cell r="X447">
            <v>1</v>
          </cell>
          <cell r="Y447">
            <v>1</v>
          </cell>
          <cell r="Z447">
            <v>1</v>
          </cell>
          <cell r="AA447">
            <v>0</v>
          </cell>
          <cell r="AB447">
            <v>0</v>
          </cell>
          <cell r="AC447">
            <v>0</v>
          </cell>
          <cell r="AD447">
            <v>0</v>
          </cell>
          <cell r="AE447">
            <v>0</v>
          </cell>
          <cell r="AF447">
            <v>0</v>
          </cell>
          <cell r="AG447">
            <v>0</v>
          </cell>
          <cell r="AH447">
            <v>3</v>
          </cell>
          <cell r="AI447" t="str">
            <v xml:space="preserve"> -</v>
          </cell>
          <cell r="AJ447">
            <v>0</v>
          </cell>
          <cell r="AK447">
            <v>1</v>
          </cell>
          <cell r="AL447">
            <v>0</v>
          </cell>
        </row>
        <row r="448">
          <cell r="B448">
            <v>446</v>
          </cell>
          <cell r="C448">
            <v>5</v>
          </cell>
          <cell r="E448" t="str">
            <v>Tatjana TŠISTJAKOVA</v>
          </cell>
          <cell r="F448">
            <v>12</v>
          </cell>
          <cell r="H448" t="str">
            <v>Alina JAGNENKOVA</v>
          </cell>
        </row>
        <row r="449">
          <cell r="B449">
            <v>447</v>
          </cell>
          <cell r="C449">
            <v>4</v>
          </cell>
          <cell r="D449" t="str">
            <v>A</v>
          </cell>
          <cell r="E449" t="str">
            <v>Reelica HANSON</v>
          </cell>
          <cell r="F449">
            <v>10</v>
          </cell>
          <cell r="G449" t="str">
            <v>X</v>
          </cell>
          <cell r="H449" t="str">
            <v>Valeria SARÕTSEVA</v>
          </cell>
          <cell r="I449" t="str">
            <v>12.10</v>
          </cell>
          <cell r="J449" t="str">
            <v>11.5</v>
          </cell>
          <cell r="K449" t="str">
            <v>4.11</v>
          </cell>
          <cell r="L449" t="str">
            <v>11.8</v>
          </cell>
          <cell r="M449" t="str">
            <v>0.0</v>
          </cell>
          <cell r="N449">
            <v>12</v>
          </cell>
          <cell r="O449">
            <v>10</v>
          </cell>
          <cell r="P449">
            <v>11</v>
          </cell>
          <cell r="Q449">
            <v>5</v>
          </cell>
          <cell r="R449">
            <v>4</v>
          </cell>
          <cell r="S449">
            <v>11</v>
          </cell>
          <cell r="T449">
            <v>11</v>
          </cell>
          <cell r="U449">
            <v>8</v>
          </cell>
          <cell r="V449">
            <v>0</v>
          </cell>
          <cell r="W449">
            <v>0</v>
          </cell>
          <cell r="X449">
            <v>1</v>
          </cell>
          <cell r="Y449">
            <v>1</v>
          </cell>
          <cell r="Z449">
            <v>0</v>
          </cell>
          <cell r="AA449">
            <v>1</v>
          </cell>
          <cell r="AB449">
            <v>0</v>
          </cell>
          <cell r="AC449">
            <v>0</v>
          </cell>
          <cell r="AD449">
            <v>0</v>
          </cell>
          <cell r="AE449">
            <v>1</v>
          </cell>
          <cell r="AF449">
            <v>0</v>
          </cell>
          <cell r="AG449">
            <v>0</v>
          </cell>
          <cell r="AH449">
            <v>3</v>
          </cell>
          <cell r="AI449" t="str">
            <v xml:space="preserve"> -</v>
          </cell>
          <cell r="AJ449">
            <v>1</v>
          </cell>
          <cell r="AK449">
            <v>1</v>
          </cell>
          <cell r="AL449">
            <v>0</v>
          </cell>
        </row>
        <row r="450">
          <cell r="B450">
            <v>448</v>
          </cell>
          <cell r="C450">
            <v>6</v>
          </cell>
          <cell r="D450" t="str">
            <v>C</v>
          </cell>
          <cell r="E450" t="str">
            <v>Glafira NAGEL</v>
          </cell>
          <cell r="F450">
            <v>11</v>
          </cell>
          <cell r="G450" t="str">
            <v>Y</v>
          </cell>
          <cell r="H450" t="str">
            <v>Anita LISSOVENKO</v>
          </cell>
          <cell r="I450" t="str">
            <v>0.0</v>
          </cell>
          <cell r="J450" t="str">
            <v>0.0</v>
          </cell>
          <cell r="K450" t="str">
            <v>0.0</v>
          </cell>
          <cell r="L450" t="str">
            <v>0.0</v>
          </cell>
          <cell r="M450" t="str">
            <v>0.0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t="str">
            <v xml:space="preserve"> -</v>
          </cell>
          <cell r="AJ450">
            <v>0</v>
          </cell>
          <cell r="AK450">
            <v>0</v>
          </cell>
          <cell r="AL450">
            <v>0</v>
          </cell>
        </row>
        <row r="451">
          <cell r="B451">
            <v>449</v>
          </cell>
          <cell r="C451">
            <v>5</v>
          </cell>
          <cell r="D451" t="str">
            <v>B</v>
          </cell>
          <cell r="E451" t="str">
            <v>Tatjana TŠISTJAKOVA</v>
          </cell>
          <cell r="F451">
            <v>12</v>
          </cell>
          <cell r="G451" t="str">
            <v>Z</v>
          </cell>
          <cell r="H451" t="str">
            <v>Alina JAGNENKOVA</v>
          </cell>
          <cell r="I451" t="str">
            <v>0.0</v>
          </cell>
          <cell r="J451" t="str">
            <v>0.0</v>
          </cell>
          <cell r="K451" t="str">
            <v>0.0</v>
          </cell>
          <cell r="L451" t="str">
            <v>0.0</v>
          </cell>
          <cell r="M451" t="str">
            <v>0.0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t="str">
            <v xml:space="preserve"> -</v>
          </cell>
          <cell r="AJ451">
            <v>0</v>
          </cell>
          <cell r="AK451">
            <v>0</v>
          </cell>
          <cell r="AL451">
            <v>0</v>
          </cell>
          <cell r="AM451">
            <v>1</v>
          </cell>
          <cell r="AN451">
            <v>1</v>
          </cell>
        </row>
        <row r="452">
          <cell r="B452">
            <v>450</v>
          </cell>
          <cell r="AK452">
            <v>4</v>
          </cell>
          <cell r="AL452">
            <v>1</v>
          </cell>
          <cell r="AM452" t="str">
            <v>1 - 4</v>
          </cell>
          <cell r="AN452">
            <v>1</v>
          </cell>
        </row>
        <row r="453">
          <cell r="B453">
            <v>451</v>
          </cell>
          <cell r="C453">
            <v>3</v>
          </cell>
          <cell r="D453">
            <v>3</v>
          </cell>
          <cell r="E453" t="str">
            <v>LTK Narova</v>
          </cell>
          <cell r="F453">
            <v>9</v>
          </cell>
          <cell r="G453">
            <v>4</v>
          </cell>
          <cell r="H453" t="str">
            <v>LTK Kalev</v>
          </cell>
          <cell r="AO453" t="str">
            <v xml:space="preserve"> </v>
          </cell>
          <cell r="AP453" t="str">
            <v xml:space="preserve"> </v>
          </cell>
        </row>
        <row r="454">
          <cell r="B454">
            <v>452</v>
          </cell>
          <cell r="C454">
            <v>4</v>
          </cell>
          <cell r="D454" t="str">
            <v>A</v>
          </cell>
          <cell r="E454" t="str">
            <v>Sofija PETROVA</v>
          </cell>
          <cell r="F454">
            <v>11</v>
          </cell>
          <cell r="G454" t="str">
            <v>Y</v>
          </cell>
          <cell r="H454" t="str">
            <v>Merje AAS</v>
          </cell>
          <cell r="I454" t="str">
            <v>11.4</v>
          </cell>
          <cell r="J454" t="str">
            <v>11.6</v>
          </cell>
          <cell r="K454" t="str">
            <v>11.6</v>
          </cell>
          <cell r="L454" t="str">
            <v>0.0</v>
          </cell>
          <cell r="M454" t="str">
            <v>0.0</v>
          </cell>
          <cell r="N454">
            <v>11</v>
          </cell>
          <cell r="O454">
            <v>4</v>
          </cell>
          <cell r="P454">
            <v>11</v>
          </cell>
          <cell r="Q454">
            <v>6</v>
          </cell>
          <cell r="R454">
            <v>11</v>
          </cell>
          <cell r="S454">
            <v>6</v>
          </cell>
          <cell r="T454">
            <v>0</v>
          </cell>
          <cell r="U454">
            <v>0</v>
          </cell>
          <cell r="V454">
            <v>0</v>
          </cell>
          <cell r="W454">
            <v>0</v>
          </cell>
          <cell r="X454">
            <v>1</v>
          </cell>
          <cell r="Y454">
            <v>1</v>
          </cell>
          <cell r="Z454">
            <v>1</v>
          </cell>
          <cell r="AA454">
            <v>0</v>
          </cell>
          <cell r="AB454">
            <v>0</v>
          </cell>
          <cell r="AC454">
            <v>0</v>
          </cell>
          <cell r="AD454">
            <v>0</v>
          </cell>
          <cell r="AE454">
            <v>0</v>
          </cell>
          <cell r="AF454">
            <v>0</v>
          </cell>
          <cell r="AG454">
            <v>0</v>
          </cell>
          <cell r="AH454">
            <v>3</v>
          </cell>
          <cell r="AI454" t="str">
            <v xml:space="preserve"> -</v>
          </cell>
          <cell r="AJ454">
            <v>0</v>
          </cell>
          <cell r="AK454">
            <v>1</v>
          </cell>
          <cell r="AL454">
            <v>0</v>
          </cell>
        </row>
        <row r="455">
          <cell r="B455">
            <v>453</v>
          </cell>
          <cell r="C455">
            <v>5</v>
          </cell>
          <cell r="D455" t="str">
            <v>B</v>
          </cell>
          <cell r="E455" t="str">
            <v>Vitalia REINOL</v>
          </cell>
          <cell r="F455">
            <v>10</v>
          </cell>
          <cell r="G455" t="str">
            <v>X</v>
          </cell>
          <cell r="H455" t="str">
            <v>Pille VEESAAR</v>
          </cell>
          <cell r="I455" t="str">
            <v>11.5</v>
          </cell>
          <cell r="J455" t="str">
            <v>11.8</v>
          </cell>
          <cell r="K455" t="str">
            <v>14.11</v>
          </cell>
          <cell r="L455" t="str">
            <v>0.0</v>
          </cell>
          <cell r="M455" t="str">
            <v>0.0</v>
          </cell>
          <cell r="N455">
            <v>11</v>
          </cell>
          <cell r="O455">
            <v>5</v>
          </cell>
          <cell r="P455">
            <v>11</v>
          </cell>
          <cell r="Q455">
            <v>8</v>
          </cell>
          <cell r="R455">
            <v>14</v>
          </cell>
          <cell r="S455">
            <v>11</v>
          </cell>
          <cell r="T455">
            <v>0</v>
          </cell>
          <cell r="U455">
            <v>0</v>
          </cell>
          <cell r="V455">
            <v>0</v>
          </cell>
          <cell r="W455">
            <v>0</v>
          </cell>
          <cell r="X455">
            <v>1</v>
          </cell>
          <cell r="Y455">
            <v>1</v>
          </cell>
          <cell r="Z455">
            <v>1</v>
          </cell>
          <cell r="AA455">
            <v>0</v>
          </cell>
          <cell r="AB455">
            <v>0</v>
          </cell>
          <cell r="AC455">
            <v>0</v>
          </cell>
          <cell r="AD455">
            <v>0</v>
          </cell>
          <cell r="AE455">
            <v>0</v>
          </cell>
          <cell r="AF455">
            <v>0</v>
          </cell>
          <cell r="AG455">
            <v>0</v>
          </cell>
          <cell r="AH455">
            <v>3</v>
          </cell>
          <cell r="AI455" t="str">
            <v xml:space="preserve"> -</v>
          </cell>
          <cell r="AJ455">
            <v>0</v>
          </cell>
          <cell r="AK455">
            <v>1</v>
          </cell>
          <cell r="AL455">
            <v>0</v>
          </cell>
        </row>
        <row r="456">
          <cell r="B456">
            <v>454</v>
          </cell>
          <cell r="C456">
            <v>6</v>
          </cell>
          <cell r="D456" t="str">
            <v>C</v>
          </cell>
          <cell r="E456" t="str">
            <v>Anastassia MELNIKOVA</v>
          </cell>
          <cell r="F456">
            <v>12</v>
          </cell>
          <cell r="G456" t="str">
            <v>Z</v>
          </cell>
          <cell r="H456" t="str">
            <v>Kätlin LATT</v>
          </cell>
          <cell r="I456" t="str">
            <v>5.11</v>
          </cell>
          <cell r="J456" t="str">
            <v>4.11</v>
          </cell>
          <cell r="K456" t="str">
            <v>5.11</v>
          </cell>
          <cell r="L456" t="str">
            <v>0.0</v>
          </cell>
          <cell r="M456" t="str">
            <v>0.0</v>
          </cell>
          <cell r="N456">
            <v>5</v>
          </cell>
          <cell r="O456">
            <v>11</v>
          </cell>
          <cell r="P456">
            <v>4</v>
          </cell>
          <cell r="Q456">
            <v>11</v>
          </cell>
          <cell r="R456">
            <v>5</v>
          </cell>
          <cell r="S456">
            <v>11</v>
          </cell>
          <cell r="T456">
            <v>0</v>
          </cell>
          <cell r="U456">
            <v>0</v>
          </cell>
          <cell r="V456">
            <v>0</v>
          </cell>
          <cell r="W456">
            <v>0</v>
          </cell>
          <cell r="X456">
            <v>0</v>
          </cell>
          <cell r="Y456">
            <v>0</v>
          </cell>
          <cell r="Z456">
            <v>0</v>
          </cell>
          <cell r="AA456">
            <v>0</v>
          </cell>
          <cell r="AB456">
            <v>0</v>
          </cell>
          <cell r="AC456">
            <v>1</v>
          </cell>
          <cell r="AD456">
            <v>1</v>
          </cell>
          <cell r="AE456">
            <v>1</v>
          </cell>
          <cell r="AF456">
            <v>0</v>
          </cell>
          <cell r="AG456">
            <v>0</v>
          </cell>
          <cell r="AH456">
            <v>0</v>
          </cell>
          <cell r="AI456" t="str">
            <v xml:space="preserve"> -</v>
          </cell>
          <cell r="AJ456">
            <v>3</v>
          </cell>
          <cell r="AK456">
            <v>0</v>
          </cell>
          <cell r="AL456">
            <v>1</v>
          </cell>
        </row>
        <row r="457">
          <cell r="B457">
            <v>455</v>
          </cell>
          <cell r="C457">
            <v>4</v>
          </cell>
          <cell r="E457" t="str">
            <v>Sofija PETROVA</v>
          </cell>
          <cell r="F457">
            <v>10</v>
          </cell>
          <cell r="H457" t="str">
            <v>Pille VEESAAR</v>
          </cell>
          <cell r="I457" t="str">
            <v>9.11</v>
          </cell>
          <cell r="J457" t="str">
            <v>11.4</v>
          </cell>
          <cell r="K457" t="str">
            <v>11.8</v>
          </cell>
          <cell r="L457" t="str">
            <v>12.10</v>
          </cell>
          <cell r="M457" t="str">
            <v>0.0</v>
          </cell>
          <cell r="N457">
            <v>9</v>
          </cell>
          <cell r="O457">
            <v>11</v>
          </cell>
          <cell r="P457">
            <v>11</v>
          </cell>
          <cell r="Q457">
            <v>4</v>
          </cell>
          <cell r="R457">
            <v>11</v>
          </cell>
          <cell r="S457">
            <v>8</v>
          </cell>
          <cell r="T457">
            <v>12</v>
          </cell>
          <cell r="U457">
            <v>10</v>
          </cell>
          <cell r="V457">
            <v>0</v>
          </cell>
          <cell r="W457">
            <v>0</v>
          </cell>
          <cell r="X457">
            <v>0</v>
          </cell>
          <cell r="Y457">
            <v>1</v>
          </cell>
          <cell r="Z457">
            <v>1</v>
          </cell>
          <cell r="AA457">
            <v>1</v>
          </cell>
          <cell r="AB457">
            <v>0</v>
          </cell>
          <cell r="AC457">
            <v>1</v>
          </cell>
          <cell r="AD457">
            <v>0</v>
          </cell>
          <cell r="AE457">
            <v>0</v>
          </cell>
          <cell r="AF457">
            <v>0</v>
          </cell>
          <cell r="AG457">
            <v>0</v>
          </cell>
          <cell r="AH457">
            <v>3</v>
          </cell>
          <cell r="AI457" t="str">
            <v xml:space="preserve"> -</v>
          </cell>
          <cell r="AJ457">
            <v>1</v>
          </cell>
          <cell r="AK457">
            <v>1</v>
          </cell>
          <cell r="AL457">
            <v>0</v>
          </cell>
        </row>
        <row r="458">
          <cell r="B458">
            <v>456</v>
          </cell>
          <cell r="C458">
            <v>6</v>
          </cell>
          <cell r="E458" t="str">
            <v>Anastassia MELNIKOVA</v>
          </cell>
          <cell r="F458">
            <v>12</v>
          </cell>
          <cell r="H458" t="str">
            <v>Kätlin LATT</v>
          </cell>
        </row>
        <row r="459">
          <cell r="B459">
            <v>457</v>
          </cell>
          <cell r="C459">
            <v>4</v>
          </cell>
          <cell r="D459" t="str">
            <v>A</v>
          </cell>
          <cell r="E459" t="str">
            <v>Sofija PETROVA</v>
          </cell>
          <cell r="F459">
            <v>10</v>
          </cell>
          <cell r="G459" t="str">
            <v>X</v>
          </cell>
          <cell r="H459" t="str">
            <v>Pille VEESAAR</v>
          </cell>
          <cell r="I459" t="str">
            <v>11.1</v>
          </cell>
          <cell r="J459" t="str">
            <v>11.6</v>
          </cell>
          <cell r="K459" t="str">
            <v>11.7</v>
          </cell>
          <cell r="L459" t="str">
            <v>0.0</v>
          </cell>
          <cell r="M459" t="str">
            <v>0.0</v>
          </cell>
          <cell r="N459">
            <v>11</v>
          </cell>
          <cell r="O459">
            <v>1</v>
          </cell>
          <cell r="P459">
            <v>11</v>
          </cell>
          <cell r="Q459">
            <v>6</v>
          </cell>
          <cell r="R459">
            <v>11</v>
          </cell>
          <cell r="S459">
            <v>7</v>
          </cell>
          <cell r="T459">
            <v>0</v>
          </cell>
          <cell r="U459">
            <v>0</v>
          </cell>
          <cell r="V459">
            <v>0</v>
          </cell>
          <cell r="W459">
            <v>0</v>
          </cell>
          <cell r="X459">
            <v>1</v>
          </cell>
          <cell r="Y459">
            <v>1</v>
          </cell>
          <cell r="Z459">
            <v>1</v>
          </cell>
          <cell r="AA459">
            <v>0</v>
          </cell>
          <cell r="AB459">
            <v>0</v>
          </cell>
          <cell r="AC459">
            <v>0</v>
          </cell>
          <cell r="AD459">
            <v>0</v>
          </cell>
          <cell r="AE459">
            <v>0</v>
          </cell>
          <cell r="AF459">
            <v>0</v>
          </cell>
          <cell r="AG459">
            <v>0</v>
          </cell>
          <cell r="AH459">
            <v>3</v>
          </cell>
          <cell r="AI459" t="str">
            <v xml:space="preserve"> -</v>
          </cell>
          <cell r="AJ459">
            <v>0</v>
          </cell>
          <cell r="AK459">
            <v>1</v>
          </cell>
          <cell r="AL459">
            <v>0</v>
          </cell>
        </row>
        <row r="460">
          <cell r="B460">
            <v>458</v>
          </cell>
          <cell r="C460">
            <v>6</v>
          </cell>
          <cell r="D460" t="str">
            <v>C</v>
          </cell>
          <cell r="E460" t="str">
            <v>Anastassia MELNIKOVA</v>
          </cell>
          <cell r="F460">
            <v>11</v>
          </cell>
          <cell r="G460" t="str">
            <v>Y</v>
          </cell>
          <cell r="H460" t="str">
            <v>Merje AAS</v>
          </cell>
          <cell r="I460" t="str">
            <v>0.0</v>
          </cell>
          <cell r="J460" t="str">
            <v>0.0</v>
          </cell>
          <cell r="K460" t="str">
            <v>0.0</v>
          </cell>
          <cell r="L460" t="str">
            <v>0.0</v>
          </cell>
          <cell r="M460" t="str">
            <v>0.0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t="str">
            <v xml:space="preserve"> -</v>
          </cell>
          <cell r="AJ460">
            <v>0</v>
          </cell>
          <cell r="AK460">
            <v>0</v>
          </cell>
          <cell r="AL460">
            <v>0</v>
          </cell>
        </row>
        <row r="461">
          <cell r="B461">
            <v>459</v>
          </cell>
          <cell r="C461">
            <v>5</v>
          </cell>
          <cell r="D461" t="str">
            <v>B</v>
          </cell>
          <cell r="E461" t="str">
            <v>Vitalia REINOL</v>
          </cell>
          <cell r="F461">
            <v>12</v>
          </cell>
          <cell r="G461" t="str">
            <v>Z</v>
          </cell>
          <cell r="H461" t="str">
            <v>Kätlin LATT</v>
          </cell>
          <cell r="I461" t="str">
            <v>0.0</v>
          </cell>
          <cell r="J461" t="str">
            <v>0.0</v>
          </cell>
          <cell r="K461" t="str">
            <v>0.0</v>
          </cell>
          <cell r="L461" t="str">
            <v>0.0</v>
          </cell>
          <cell r="M461" t="str">
            <v>0.0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t="str">
            <v xml:space="preserve"> -</v>
          </cell>
          <cell r="AJ461">
            <v>0</v>
          </cell>
          <cell r="AK461">
            <v>0</v>
          </cell>
          <cell r="AL461">
            <v>0</v>
          </cell>
          <cell r="AM461">
            <v>1</v>
          </cell>
          <cell r="AN461">
            <v>1</v>
          </cell>
        </row>
        <row r="462">
          <cell r="B462">
            <v>460</v>
          </cell>
          <cell r="AK462">
            <v>4</v>
          </cell>
          <cell r="AL462">
            <v>1</v>
          </cell>
          <cell r="AM462" t="str">
            <v>4 - 1</v>
          </cell>
          <cell r="AN462">
            <v>2</v>
          </cell>
        </row>
        <row r="463">
          <cell r="B463">
            <v>461</v>
          </cell>
          <cell r="C463">
            <v>3</v>
          </cell>
          <cell r="D463">
            <v>7</v>
          </cell>
          <cell r="E463" t="str">
            <v>TalTech SK / Rakvere SK</v>
          </cell>
          <cell r="F463">
            <v>9</v>
          </cell>
          <cell r="G463">
            <v>6</v>
          </cell>
          <cell r="H463" t="str">
            <v>Lauatennisekeskus</v>
          </cell>
          <cell r="AO463" t="str">
            <v xml:space="preserve"> </v>
          </cell>
          <cell r="AP463" t="str">
            <v xml:space="preserve"> </v>
          </cell>
        </row>
        <row r="464">
          <cell r="B464">
            <v>462</v>
          </cell>
          <cell r="C464">
            <v>4</v>
          </cell>
          <cell r="D464" t="str">
            <v>A</v>
          </cell>
          <cell r="E464" t="str">
            <v>Sirli JAANIMÄGI</v>
          </cell>
          <cell r="F464">
            <v>11</v>
          </cell>
          <cell r="G464" t="str">
            <v>Y</v>
          </cell>
          <cell r="H464" t="str">
            <v>Aire KURGPÕLD</v>
          </cell>
          <cell r="I464" t="str">
            <v>11.7</v>
          </cell>
          <cell r="J464" t="str">
            <v>11.8</v>
          </cell>
          <cell r="K464" t="str">
            <v>11.4</v>
          </cell>
          <cell r="L464" t="str">
            <v>0.0</v>
          </cell>
          <cell r="M464" t="str">
            <v>0.0</v>
          </cell>
          <cell r="N464">
            <v>11</v>
          </cell>
          <cell r="O464">
            <v>7</v>
          </cell>
          <cell r="P464">
            <v>11</v>
          </cell>
          <cell r="Q464">
            <v>8</v>
          </cell>
          <cell r="R464">
            <v>11</v>
          </cell>
          <cell r="S464">
            <v>4</v>
          </cell>
          <cell r="T464">
            <v>0</v>
          </cell>
          <cell r="U464">
            <v>0</v>
          </cell>
          <cell r="V464">
            <v>0</v>
          </cell>
          <cell r="W464">
            <v>0</v>
          </cell>
          <cell r="X464">
            <v>1</v>
          </cell>
          <cell r="Y464">
            <v>1</v>
          </cell>
          <cell r="Z464">
            <v>1</v>
          </cell>
          <cell r="AA464">
            <v>0</v>
          </cell>
          <cell r="AB464">
            <v>0</v>
          </cell>
          <cell r="AC464">
            <v>0</v>
          </cell>
          <cell r="AD464">
            <v>0</v>
          </cell>
          <cell r="AE464">
            <v>0</v>
          </cell>
          <cell r="AF464">
            <v>0</v>
          </cell>
          <cell r="AG464">
            <v>0</v>
          </cell>
          <cell r="AH464">
            <v>3</v>
          </cell>
          <cell r="AI464" t="str">
            <v xml:space="preserve"> -</v>
          </cell>
          <cell r="AJ464">
            <v>0</v>
          </cell>
          <cell r="AK464">
            <v>1</v>
          </cell>
          <cell r="AL464">
            <v>0</v>
          </cell>
        </row>
        <row r="465">
          <cell r="B465">
            <v>463</v>
          </cell>
          <cell r="C465">
            <v>5</v>
          </cell>
          <cell r="D465" t="str">
            <v>B</v>
          </cell>
          <cell r="E465" t="str">
            <v>Sirli ROOSVE</v>
          </cell>
          <cell r="F465">
            <v>10</v>
          </cell>
          <cell r="G465" t="str">
            <v>X</v>
          </cell>
          <cell r="H465" t="str">
            <v>Kristi ERNITS (laen)</v>
          </cell>
          <cell r="I465" t="str">
            <v>11.3</v>
          </cell>
          <cell r="J465" t="str">
            <v>11.4</v>
          </cell>
          <cell r="K465" t="str">
            <v>11.3</v>
          </cell>
          <cell r="L465" t="str">
            <v>0.0</v>
          </cell>
          <cell r="M465" t="str">
            <v>0.0</v>
          </cell>
          <cell r="N465">
            <v>11</v>
          </cell>
          <cell r="O465">
            <v>3</v>
          </cell>
          <cell r="P465">
            <v>11</v>
          </cell>
          <cell r="Q465">
            <v>4</v>
          </cell>
          <cell r="R465">
            <v>11</v>
          </cell>
          <cell r="S465">
            <v>3</v>
          </cell>
          <cell r="T465">
            <v>0</v>
          </cell>
          <cell r="U465">
            <v>0</v>
          </cell>
          <cell r="V465">
            <v>0</v>
          </cell>
          <cell r="W465">
            <v>0</v>
          </cell>
          <cell r="X465">
            <v>1</v>
          </cell>
          <cell r="Y465">
            <v>1</v>
          </cell>
          <cell r="Z465">
            <v>1</v>
          </cell>
          <cell r="AA465">
            <v>0</v>
          </cell>
          <cell r="AB465">
            <v>0</v>
          </cell>
          <cell r="AC465">
            <v>0</v>
          </cell>
          <cell r="AD465">
            <v>0</v>
          </cell>
          <cell r="AE465">
            <v>0</v>
          </cell>
          <cell r="AF465">
            <v>0</v>
          </cell>
          <cell r="AG465">
            <v>0</v>
          </cell>
          <cell r="AH465">
            <v>3</v>
          </cell>
          <cell r="AI465" t="str">
            <v xml:space="preserve"> -</v>
          </cell>
          <cell r="AJ465">
            <v>0</v>
          </cell>
          <cell r="AK465">
            <v>1</v>
          </cell>
          <cell r="AL465">
            <v>0</v>
          </cell>
        </row>
        <row r="466">
          <cell r="B466">
            <v>464</v>
          </cell>
          <cell r="C466">
            <v>6</v>
          </cell>
          <cell r="D466" t="str">
            <v>C</v>
          </cell>
          <cell r="E466" t="str">
            <v>Annigrete SUIMETS</v>
          </cell>
          <cell r="F466">
            <v>12</v>
          </cell>
          <cell r="G466" t="str">
            <v>Z</v>
          </cell>
          <cell r="H466" t="str">
            <v>Neverly LUKAS</v>
          </cell>
          <cell r="I466" t="str">
            <v>11.2</v>
          </cell>
          <cell r="J466" t="str">
            <v>11.2</v>
          </cell>
          <cell r="K466" t="str">
            <v>11.3</v>
          </cell>
          <cell r="L466" t="str">
            <v>0.0</v>
          </cell>
          <cell r="M466" t="str">
            <v>0.0</v>
          </cell>
          <cell r="N466">
            <v>11</v>
          </cell>
          <cell r="O466">
            <v>2</v>
          </cell>
          <cell r="P466">
            <v>11</v>
          </cell>
          <cell r="Q466">
            <v>2</v>
          </cell>
          <cell r="R466">
            <v>11</v>
          </cell>
          <cell r="S466">
            <v>3</v>
          </cell>
          <cell r="T466">
            <v>0</v>
          </cell>
          <cell r="U466">
            <v>0</v>
          </cell>
          <cell r="V466">
            <v>0</v>
          </cell>
          <cell r="W466">
            <v>0</v>
          </cell>
          <cell r="X466">
            <v>1</v>
          </cell>
          <cell r="Y466">
            <v>1</v>
          </cell>
          <cell r="Z466">
            <v>1</v>
          </cell>
          <cell r="AA466">
            <v>0</v>
          </cell>
          <cell r="AB466">
            <v>0</v>
          </cell>
          <cell r="AC466">
            <v>0</v>
          </cell>
          <cell r="AD466">
            <v>0</v>
          </cell>
          <cell r="AE466">
            <v>0</v>
          </cell>
          <cell r="AF466">
            <v>0</v>
          </cell>
          <cell r="AG466">
            <v>0</v>
          </cell>
          <cell r="AH466">
            <v>3</v>
          </cell>
          <cell r="AI466" t="str">
            <v xml:space="preserve"> -</v>
          </cell>
          <cell r="AJ466">
            <v>0</v>
          </cell>
          <cell r="AK466">
            <v>1</v>
          </cell>
          <cell r="AL466">
            <v>0</v>
          </cell>
        </row>
        <row r="467">
          <cell r="B467">
            <v>465</v>
          </cell>
          <cell r="C467">
            <v>5</v>
          </cell>
          <cell r="E467" t="str">
            <v>Sirli ROOSVE</v>
          </cell>
          <cell r="F467">
            <v>11</v>
          </cell>
          <cell r="H467" t="str">
            <v>Aire KURGPÕLD</v>
          </cell>
          <cell r="I467" t="str">
            <v>11.4</v>
          </cell>
          <cell r="J467" t="str">
            <v>11.2</v>
          </cell>
          <cell r="K467" t="str">
            <v>11.3</v>
          </cell>
          <cell r="L467" t="str">
            <v>0.0</v>
          </cell>
          <cell r="M467" t="str">
            <v>0.0</v>
          </cell>
          <cell r="N467">
            <v>11</v>
          </cell>
          <cell r="O467">
            <v>4</v>
          </cell>
          <cell r="P467">
            <v>11</v>
          </cell>
          <cell r="Q467">
            <v>2</v>
          </cell>
          <cell r="R467">
            <v>11</v>
          </cell>
          <cell r="S467">
            <v>3</v>
          </cell>
          <cell r="T467">
            <v>0</v>
          </cell>
          <cell r="U467">
            <v>0</v>
          </cell>
          <cell r="V467">
            <v>0</v>
          </cell>
          <cell r="W467">
            <v>0</v>
          </cell>
          <cell r="X467">
            <v>1</v>
          </cell>
          <cell r="Y467">
            <v>1</v>
          </cell>
          <cell r="Z467">
            <v>1</v>
          </cell>
          <cell r="AA467">
            <v>0</v>
          </cell>
          <cell r="AB467">
            <v>0</v>
          </cell>
          <cell r="AC467">
            <v>0</v>
          </cell>
          <cell r="AD467">
            <v>0</v>
          </cell>
          <cell r="AE467">
            <v>0</v>
          </cell>
          <cell r="AF467">
            <v>0</v>
          </cell>
          <cell r="AG467">
            <v>0</v>
          </cell>
          <cell r="AH467">
            <v>3</v>
          </cell>
          <cell r="AI467" t="str">
            <v xml:space="preserve"> -</v>
          </cell>
          <cell r="AJ467">
            <v>0</v>
          </cell>
          <cell r="AK467">
            <v>1</v>
          </cell>
          <cell r="AL467">
            <v>0</v>
          </cell>
        </row>
        <row r="468">
          <cell r="B468">
            <v>466</v>
          </cell>
          <cell r="C468">
            <v>6</v>
          </cell>
          <cell r="E468" t="str">
            <v>Annigrete SUIMETS</v>
          </cell>
          <cell r="F468">
            <v>10</v>
          </cell>
          <cell r="H468" t="str">
            <v>Kristi ERNITS (laen)</v>
          </cell>
        </row>
        <row r="469">
          <cell r="B469">
            <v>467</v>
          </cell>
          <cell r="C469">
            <v>4</v>
          </cell>
          <cell r="D469" t="str">
            <v>A</v>
          </cell>
          <cell r="E469" t="str">
            <v>Sirli JAANIMÄGI</v>
          </cell>
          <cell r="F469">
            <v>10</v>
          </cell>
          <cell r="G469" t="str">
            <v>X</v>
          </cell>
          <cell r="H469" t="str">
            <v>Kristi ERNITS (laen)</v>
          </cell>
          <cell r="I469" t="str">
            <v>0.0</v>
          </cell>
          <cell r="J469" t="str">
            <v>0.0</v>
          </cell>
          <cell r="K469" t="str">
            <v>0.0</v>
          </cell>
          <cell r="L469" t="str">
            <v>0.0</v>
          </cell>
          <cell r="M469" t="str">
            <v>0.0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t="str">
            <v xml:space="preserve"> -</v>
          </cell>
          <cell r="AJ469">
            <v>0</v>
          </cell>
          <cell r="AK469">
            <v>0</v>
          </cell>
          <cell r="AL469">
            <v>0</v>
          </cell>
        </row>
        <row r="470">
          <cell r="B470">
            <v>468</v>
          </cell>
          <cell r="C470">
            <v>6</v>
          </cell>
          <cell r="D470" t="str">
            <v>C</v>
          </cell>
          <cell r="E470" t="str">
            <v>Annigrete SUIMETS</v>
          </cell>
          <cell r="F470">
            <v>11</v>
          </cell>
          <cell r="G470" t="str">
            <v>Y</v>
          </cell>
          <cell r="H470" t="str">
            <v>Aire KURGPÕLD</v>
          </cell>
          <cell r="I470" t="str">
            <v>0.0</v>
          </cell>
          <cell r="J470" t="str">
            <v>0.0</v>
          </cell>
          <cell r="K470" t="str">
            <v>0.0</v>
          </cell>
          <cell r="L470" t="str">
            <v>0.0</v>
          </cell>
          <cell r="M470" t="str">
            <v>0.0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t="str">
            <v xml:space="preserve"> -</v>
          </cell>
          <cell r="AJ470">
            <v>0</v>
          </cell>
          <cell r="AK470">
            <v>0</v>
          </cell>
          <cell r="AL470">
            <v>0</v>
          </cell>
        </row>
        <row r="471">
          <cell r="B471">
            <v>469</v>
          </cell>
          <cell r="C471">
            <v>5</v>
          </cell>
          <cell r="D471" t="str">
            <v>B</v>
          </cell>
          <cell r="E471" t="str">
            <v>Sirli ROOSVE</v>
          </cell>
          <cell r="F471">
            <v>12</v>
          </cell>
          <cell r="G471" t="str">
            <v>Z</v>
          </cell>
          <cell r="H471" t="str">
            <v>Neverly LUKAS</v>
          </cell>
          <cell r="I471" t="str">
            <v>0.0</v>
          </cell>
          <cell r="J471" t="str">
            <v>0.0</v>
          </cell>
          <cell r="K471" t="str">
            <v>0.0</v>
          </cell>
          <cell r="L471" t="str">
            <v>0.0</v>
          </cell>
          <cell r="M471" t="str">
            <v>0.0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t="str">
            <v xml:space="preserve"> -</v>
          </cell>
          <cell r="AJ471">
            <v>0</v>
          </cell>
          <cell r="AK471">
            <v>0</v>
          </cell>
          <cell r="AL471">
            <v>0</v>
          </cell>
          <cell r="AM471">
            <v>1</v>
          </cell>
          <cell r="AN471">
            <v>1</v>
          </cell>
        </row>
        <row r="472">
          <cell r="B472">
            <v>470</v>
          </cell>
          <cell r="AK472">
            <v>4</v>
          </cell>
          <cell r="AL472">
            <v>0</v>
          </cell>
          <cell r="AM472" t="str">
            <v>0 - 4</v>
          </cell>
          <cell r="AN472">
            <v>1</v>
          </cell>
        </row>
        <row r="473">
          <cell r="B473">
            <v>471</v>
          </cell>
          <cell r="C473">
            <v>3</v>
          </cell>
          <cell r="D473">
            <v>8</v>
          </cell>
          <cell r="E473" t="str">
            <v>-</v>
          </cell>
          <cell r="F473">
            <v>9</v>
          </cell>
          <cell r="G473">
            <v>5</v>
          </cell>
          <cell r="H473" t="str">
            <v>Pärnu-Jaagupi LTK</v>
          </cell>
          <cell r="AO473" t="str">
            <v xml:space="preserve"> </v>
          </cell>
          <cell r="AP473" t="str">
            <v xml:space="preserve"> </v>
          </cell>
        </row>
        <row r="474">
          <cell r="B474">
            <v>472</v>
          </cell>
          <cell r="C474">
            <v>4</v>
          </cell>
          <cell r="D474" t="str">
            <v>A</v>
          </cell>
          <cell r="E474" t="e">
            <v>#N/A</v>
          </cell>
          <cell r="F474">
            <v>11</v>
          </cell>
          <cell r="G474" t="str">
            <v>Y</v>
          </cell>
          <cell r="H474" t="e">
            <v>#N/A</v>
          </cell>
          <cell r="I474" t="str">
            <v>0.0</v>
          </cell>
          <cell r="J474" t="str">
            <v>0.0</v>
          </cell>
          <cell r="K474" t="str">
            <v>0.0</v>
          </cell>
          <cell r="L474" t="str">
            <v>0.0</v>
          </cell>
          <cell r="M474" t="str">
            <v>0.0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t="str">
            <v xml:space="preserve"> -</v>
          </cell>
          <cell r="AJ474">
            <v>0</v>
          </cell>
          <cell r="AK474">
            <v>0</v>
          </cell>
          <cell r="AL474">
            <v>0</v>
          </cell>
        </row>
        <row r="475">
          <cell r="B475">
            <v>473</v>
          </cell>
          <cell r="C475">
            <v>5</v>
          </cell>
          <cell r="D475" t="str">
            <v>B</v>
          </cell>
          <cell r="E475" t="e">
            <v>#N/A</v>
          </cell>
          <cell r="F475">
            <v>10</v>
          </cell>
          <cell r="G475" t="str">
            <v>X</v>
          </cell>
          <cell r="H475" t="e">
            <v>#N/A</v>
          </cell>
          <cell r="I475" t="str">
            <v>0.0</v>
          </cell>
          <cell r="J475" t="str">
            <v>0.0</v>
          </cell>
          <cell r="K475" t="str">
            <v>0.0</v>
          </cell>
          <cell r="L475" t="str">
            <v>0.0</v>
          </cell>
          <cell r="M475" t="str">
            <v>0.0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t="str">
            <v xml:space="preserve"> -</v>
          </cell>
          <cell r="AJ475">
            <v>0</v>
          </cell>
          <cell r="AK475">
            <v>0</v>
          </cell>
          <cell r="AL475">
            <v>0</v>
          </cell>
        </row>
        <row r="476">
          <cell r="B476">
            <v>474</v>
          </cell>
          <cell r="C476">
            <v>6</v>
          </cell>
          <cell r="D476" t="str">
            <v>C</v>
          </cell>
          <cell r="E476" t="e">
            <v>#N/A</v>
          </cell>
          <cell r="F476">
            <v>12</v>
          </cell>
          <cell r="G476" t="str">
            <v>Z</v>
          </cell>
          <cell r="H476" t="e">
            <v>#N/A</v>
          </cell>
          <cell r="I476" t="str">
            <v>0.0</v>
          </cell>
          <cell r="J476" t="str">
            <v>0.0</v>
          </cell>
          <cell r="K476" t="str">
            <v>0.0</v>
          </cell>
          <cell r="L476" t="str">
            <v>0.0</v>
          </cell>
          <cell r="M476" t="str">
            <v>0.0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t="str">
            <v xml:space="preserve"> -</v>
          </cell>
          <cell r="AJ476">
            <v>0</v>
          </cell>
          <cell r="AK476">
            <v>0</v>
          </cell>
          <cell r="AL476">
            <v>0</v>
          </cell>
        </row>
        <row r="477">
          <cell r="B477">
            <v>475</v>
          </cell>
          <cell r="C477">
            <v>7</v>
          </cell>
          <cell r="E477" t="e">
            <v>#N/A</v>
          </cell>
          <cell r="F477">
            <v>13</v>
          </cell>
          <cell r="H477" t="e">
            <v>#N/A</v>
          </cell>
          <cell r="I477" t="str">
            <v>0.0</v>
          </cell>
          <cell r="J477" t="str">
            <v>0.0</v>
          </cell>
          <cell r="K477" t="str">
            <v>0.0</v>
          </cell>
          <cell r="L477" t="str">
            <v>0.0</v>
          </cell>
          <cell r="M477" t="str">
            <v>0.0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t="str">
            <v xml:space="preserve"> -</v>
          </cell>
          <cell r="AJ477">
            <v>0</v>
          </cell>
          <cell r="AK477">
            <v>0</v>
          </cell>
          <cell r="AL477">
            <v>0</v>
          </cell>
        </row>
        <row r="478">
          <cell r="B478">
            <v>476</v>
          </cell>
          <cell r="C478">
            <v>8</v>
          </cell>
          <cell r="E478" t="e">
            <v>#N/A</v>
          </cell>
          <cell r="F478">
            <v>14</v>
          </cell>
          <cell r="H478" t="e">
            <v>#N/A</v>
          </cell>
        </row>
        <row r="479">
          <cell r="B479">
            <v>477</v>
          </cell>
          <cell r="C479">
            <v>4</v>
          </cell>
          <cell r="D479" t="str">
            <v>A</v>
          </cell>
          <cell r="E479" t="e">
            <v>#N/A</v>
          </cell>
          <cell r="F479">
            <v>10</v>
          </cell>
          <cell r="G479" t="str">
            <v>X</v>
          </cell>
          <cell r="H479" t="e">
            <v>#N/A</v>
          </cell>
          <cell r="I479" t="str">
            <v>0.0</v>
          </cell>
          <cell r="J479" t="str">
            <v>0.0</v>
          </cell>
          <cell r="K479" t="str">
            <v>0.0</v>
          </cell>
          <cell r="L479" t="str">
            <v>0.0</v>
          </cell>
          <cell r="M479" t="str">
            <v>0.0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t="str">
            <v xml:space="preserve"> -</v>
          </cell>
          <cell r="AJ479">
            <v>0</v>
          </cell>
          <cell r="AK479">
            <v>0</v>
          </cell>
          <cell r="AL479">
            <v>0</v>
          </cell>
        </row>
        <row r="480">
          <cell r="B480">
            <v>478</v>
          </cell>
          <cell r="C480">
            <v>6</v>
          </cell>
          <cell r="D480" t="str">
            <v>C</v>
          </cell>
          <cell r="E480" t="e">
            <v>#N/A</v>
          </cell>
          <cell r="F480">
            <v>11</v>
          </cell>
          <cell r="G480" t="str">
            <v>Y</v>
          </cell>
          <cell r="H480" t="e">
            <v>#N/A</v>
          </cell>
          <cell r="I480" t="str">
            <v>0.0</v>
          </cell>
          <cell r="J480" t="str">
            <v>0.0</v>
          </cell>
          <cell r="K480" t="str">
            <v>0.0</v>
          </cell>
          <cell r="L480" t="str">
            <v>0.0</v>
          </cell>
          <cell r="M480" t="str">
            <v>0.0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t="str">
            <v xml:space="preserve"> -</v>
          </cell>
          <cell r="AJ480">
            <v>0</v>
          </cell>
          <cell r="AK480">
            <v>0</v>
          </cell>
          <cell r="AL480">
            <v>0</v>
          </cell>
        </row>
        <row r="481">
          <cell r="B481">
            <v>479</v>
          </cell>
          <cell r="C481">
            <v>5</v>
          </cell>
          <cell r="D481" t="str">
            <v>B</v>
          </cell>
          <cell r="E481" t="e">
            <v>#N/A</v>
          </cell>
          <cell r="F481">
            <v>12</v>
          </cell>
          <cell r="G481" t="str">
            <v>Z</v>
          </cell>
          <cell r="H481" t="e">
            <v>#N/A</v>
          </cell>
          <cell r="I481" t="str">
            <v>0.0</v>
          </cell>
          <cell r="J481" t="str">
            <v>0.0</v>
          </cell>
          <cell r="K481" t="str">
            <v>0.0</v>
          </cell>
          <cell r="L481" t="str">
            <v>0.0</v>
          </cell>
          <cell r="M481" t="str">
            <v>0.0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t="str">
            <v xml:space="preserve"> -</v>
          </cell>
          <cell r="AJ481">
            <v>0</v>
          </cell>
          <cell r="AK481">
            <v>0</v>
          </cell>
          <cell r="AL481">
            <v>0</v>
          </cell>
          <cell r="AM481">
            <v>1</v>
          </cell>
          <cell r="AN481">
            <v>1</v>
          </cell>
        </row>
        <row r="482">
          <cell r="B482">
            <v>480</v>
          </cell>
          <cell r="AK482">
            <v>0</v>
          </cell>
          <cell r="AL482">
            <v>0</v>
          </cell>
          <cell r="AM482" t="str">
            <v/>
          </cell>
          <cell r="AN482" t="str">
            <v/>
          </cell>
        </row>
        <row r="483">
          <cell r="B483">
            <v>481</v>
          </cell>
          <cell r="C483">
            <v>3</v>
          </cell>
          <cell r="D483">
            <v>2</v>
          </cell>
          <cell r="E483" t="str">
            <v>Aseri Spordiklubi</v>
          </cell>
          <cell r="F483">
            <v>9</v>
          </cell>
          <cell r="G483">
            <v>4</v>
          </cell>
          <cell r="H483" t="str">
            <v>LTK Kalev</v>
          </cell>
          <cell r="AO483" t="str">
            <v xml:space="preserve"> </v>
          </cell>
          <cell r="AP483" t="str">
            <v xml:space="preserve"> </v>
          </cell>
        </row>
        <row r="484">
          <cell r="B484">
            <v>482</v>
          </cell>
          <cell r="C484">
            <v>4</v>
          </cell>
          <cell r="D484" t="str">
            <v>A</v>
          </cell>
          <cell r="E484" t="str">
            <v>Reelica HANSON</v>
          </cell>
          <cell r="F484">
            <v>11</v>
          </cell>
          <cell r="G484" t="str">
            <v>Y</v>
          </cell>
          <cell r="H484" t="str">
            <v>Pille VEESAAR</v>
          </cell>
          <cell r="I484" t="str">
            <v>11.6</v>
          </cell>
          <cell r="J484" t="str">
            <v>11.3</v>
          </cell>
          <cell r="K484" t="str">
            <v>11.9</v>
          </cell>
          <cell r="L484" t="str">
            <v>0.0</v>
          </cell>
          <cell r="M484" t="str">
            <v>0.0</v>
          </cell>
          <cell r="N484">
            <v>11</v>
          </cell>
          <cell r="O484">
            <v>6</v>
          </cell>
          <cell r="P484">
            <v>11</v>
          </cell>
          <cell r="Q484">
            <v>3</v>
          </cell>
          <cell r="R484">
            <v>11</v>
          </cell>
          <cell r="S484">
            <v>9</v>
          </cell>
          <cell r="T484">
            <v>0</v>
          </cell>
          <cell r="U484">
            <v>0</v>
          </cell>
          <cell r="V484">
            <v>0</v>
          </cell>
          <cell r="W484">
            <v>0</v>
          </cell>
          <cell r="X484">
            <v>1</v>
          </cell>
          <cell r="Y484">
            <v>1</v>
          </cell>
          <cell r="Z484">
            <v>1</v>
          </cell>
          <cell r="AA484">
            <v>0</v>
          </cell>
          <cell r="AB484">
            <v>0</v>
          </cell>
          <cell r="AC484">
            <v>0</v>
          </cell>
          <cell r="AD484">
            <v>0</v>
          </cell>
          <cell r="AE484">
            <v>0</v>
          </cell>
          <cell r="AF484">
            <v>0</v>
          </cell>
          <cell r="AG484">
            <v>0</v>
          </cell>
          <cell r="AH484">
            <v>3</v>
          </cell>
          <cell r="AI484" t="str">
            <v xml:space="preserve"> -</v>
          </cell>
          <cell r="AJ484">
            <v>0</v>
          </cell>
          <cell r="AK484">
            <v>1</v>
          </cell>
          <cell r="AL484">
            <v>0</v>
          </cell>
        </row>
        <row r="485">
          <cell r="B485">
            <v>483</v>
          </cell>
          <cell r="C485">
            <v>5</v>
          </cell>
          <cell r="D485" t="str">
            <v>B</v>
          </cell>
          <cell r="E485" t="str">
            <v>Tatjana TŠISTJAKOVA</v>
          </cell>
          <cell r="F485">
            <v>10</v>
          </cell>
          <cell r="G485" t="str">
            <v>X</v>
          </cell>
          <cell r="H485" t="str">
            <v>Merje AAS</v>
          </cell>
          <cell r="I485" t="str">
            <v>11.7</v>
          </cell>
          <cell r="J485" t="str">
            <v>11.3</v>
          </cell>
          <cell r="K485" t="str">
            <v>11.3</v>
          </cell>
          <cell r="L485" t="str">
            <v>0.0</v>
          </cell>
          <cell r="M485" t="str">
            <v>0.0</v>
          </cell>
          <cell r="N485">
            <v>11</v>
          </cell>
          <cell r="O485">
            <v>7</v>
          </cell>
          <cell r="P485">
            <v>11</v>
          </cell>
          <cell r="Q485">
            <v>3</v>
          </cell>
          <cell r="R485">
            <v>11</v>
          </cell>
          <cell r="S485">
            <v>3</v>
          </cell>
          <cell r="T485">
            <v>0</v>
          </cell>
          <cell r="U485">
            <v>0</v>
          </cell>
          <cell r="V485">
            <v>0</v>
          </cell>
          <cell r="W485">
            <v>0</v>
          </cell>
          <cell r="X485">
            <v>1</v>
          </cell>
          <cell r="Y485">
            <v>1</v>
          </cell>
          <cell r="Z485">
            <v>1</v>
          </cell>
          <cell r="AA485">
            <v>0</v>
          </cell>
          <cell r="AB485">
            <v>0</v>
          </cell>
          <cell r="AC485">
            <v>0</v>
          </cell>
          <cell r="AD485">
            <v>0</v>
          </cell>
          <cell r="AE485">
            <v>0</v>
          </cell>
          <cell r="AF485">
            <v>0</v>
          </cell>
          <cell r="AG485">
            <v>0</v>
          </cell>
          <cell r="AH485">
            <v>3</v>
          </cell>
          <cell r="AI485" t="str">
            <v xml:space="preserve"> -</v>
          </cell>
          <cell r="AJ485">
            <v>0</v>
          </cell>
          <cell r="AK485">
            <v>1</v>
          </cell>
          <cell r="AL485">
            <v>0</v>
          </cell>
        </row>
        <row r="486">
          <cell r="B486">
            <v>484</v>
          </cell>
          <cell r="C486">
            <v>6</v>
          </cell>
          <cell r="D486" t="str">
            <v>C</v>
          </cell>
          <cell r="E486" t="str">
            <v>Glafira NAGEL</v>
          </cell>
          <cell r="F486">
            <v>12</v>
          </cell>
          <cell r="G486" t="str">
            <v>Z</v>
          </cell>
          <cell r="H486" t="str">
            <v>Kätlin LATT</v>
          </cell>
          <cell r="I486" t="str">
            <v>13.15</v>
          </cell>
          <cell r="J486" t="str">
            <v>8.11</v>
          </cell>
          <cell r="K486" t="str">
            <v>4.11</v>
          </cell>
          <cell r="L486" t="str">
            <v>0.0</v>
          </cell>
          <cell r="M486" t="str">
            <v>0.0</v>
          </cell>
          <cell r="N486">
            <v>13</v>
          </cell>
          <cell r="O486">
            <v>15</v>
          </cell>
          <cell r="P486">
            <v>8</v>
          </cell>
          <cell r="Q486">
            <v>11</v>
          </cell>
          <cell r="R486">
            <v>4</v>
          </cell>
          <cell r="S486">
            <v>11</v>
          </cell>
          <cell r="T486">
            <v>0</v>
          </cell>
          <cell r="U486">
            <v>0</v>
          </cell>
          <cell r="V486">
            <v>0</v>
          </cell>
          <cell r="W486">
            <v>0</v>
          </cell>
          <cell r="X486">
            <v>0</v>
          </cell>
          <cell r="Y486">
            <v>0</v>
          </cell>
          <cell r="Z486">
            <v>0</v>
          </cell>
          <cell r="AA486">
            <v>0</v>
          </cell>
          <cell r="AB486">
            <v>0</v>
          </cell>
          <cell r="AC486">
            <v>1</v>
          </cell>
          <cell r="AD486">
            <v>1</v>
          </cell>
          <cell r="AE486">
            <v>1</v>
          </cell>
          <cell r="AF486">
            <v>0</v>
          </cell>
          <cell r="AG486">
            <v>0</v>
          </cell>
          <cell r="AH486">
            <v>0</v>
          </cell>
          <cell r="AI486" t="str">
            <v xml:space="preserve"> -</v>
          </cell>
          <cell r="AJ486">
            <v>3</v>
          </cell>
          <cell r="AK486">
            <v>0</v>
          </cell>
          <cell r="AL486">
            <v>1</v>
          </cell>
        </row>
        <row r="487">
          <cell r="B487">
            <v>485</v>
          </cell>
          <cell r="C487">
            <v>4</v>
          </cell>
          <cell r="E487" t="str">
            <v>Reelica HANSON</v>
          </cell>
          <cell r="F487">
            <v>11</v>
          </cell>
          <cell r="H487" t="str">
            <v>Pille VEESAAR</v>
          </cell>
          <cell r="I487" t="str">
            <v>11.5</v>
          </cell>
          <cell r="J487" t="str">
            <v>11.4</v>
          </cell>
          <cell r="K487" t="str">
            <v>9.11</v>
          </cell>
          <cell r="L487" t="str">
            <v>6.11</v>
          </cell>
          <cell r="M487" t="str">
            <v>11.5</v>
          </cell>
          <cell r="N487">
            <v>11</v>
          </cell>
          <cell r="O487">
            <v>5</v>
          </cell>
          <cell r="P487">
            <v>11</v>
          </cell>
          <cell r="Q487">
            <v>4</v>
          </cell>
          <cell r="R487">
            <v>9</v>
          </cell>
          <cell r="S487">
            <v>11</v>
          </cell>
          <cell r="T487">
            <v>6</v>
          </cell>
          <cell r="U487">
            <v>11</v>
          </cell>
          <cell r="V487">
            <v>11</v>
          </cell>
          <cell r="W487">
            <v>5</v>
          </cell>
          <cell r="X487">
            <v>1</v>
          </cell>
          <cell r="Y487">
            <v>1</v>
          </cell>
          <cell r="Z487">
            <v>0</v>
          </cell>
          <cell r="AA487">
            <v>0</v>
          </cell>
          <cell r="AB487">
            <v>1</v>
          </cell>
          <cell r="AC487">
            <v>0</v>
          </cell>
          <cell r="AD487">
            <v>0</v>
          </cell>
          <cell r="AE487">
            <v>1</v>
          </cell>
          <cell r="AF487">
            <v>1</v>
          </cell>
          <cell r="AG487">
            <v>0</v>
          </cell>
          <cell r="AH487">
            <v>3</v>
          </cell>
          <cell r="AI487" t="str">
            <v xml:space="preserve"> -</v>
          </cell>
          <cell r="AJ487">
            <v>2</v>
          </cell>
          <cell r="AK487">
            <v>1</v>
          </cell>
          <cell r="AL487">
            <v>0</v>
          </cell>
        </row>
        <row r="488">
          <cell r="B488">
            <v>486</v>
          </cell>
          <cell r="C488">
            <v>5</v>
          </cell>
          <cell r="E488" t="str">
            <v>Tatjana TŠISTJAKOVA</v>
          </cell>
          <cell r="F488">
            <v>12</v>
          </cell>
          <cell r="H488" t="str">
            <v>Kätlin LATT</v>
          </cell>
        </row>
        <row r="489">
          <cell r="B489">
            <v>487</v>
          </cell>
          <cell r="C489">
            <v>4</v>
          </cell>
          <cell r="D489" t="str">
            <v>A</v>
          </cell>
          <cell r="E489" t="str">
            <v>Reelica HANSON</v>
          </cell>
          <cell r="F489">
            <v>10</v>
          </cell>
          <cell r="G489" t="str">
            <v>X</v>
          </cell>
          <cell r="H489" t="str">
            <v>Merje AAS</v>
          </cell>
          <cell r="I489" t="str">
            <v>11.8</v>
          </cell>
          <cell r="J489" t="str">
            <v>11.3</v>
          </cell>
          <cell r="K489" t="str">
            <v>11.4</v>
          </cell>
          <cell r="L489" t="str">
            <v>0.0</v>
          </cell>
          <cell r="M489" t="str">
            <v>0.0</v>
          </cell>
          <cell r="N489">
            <v>11</v>
          </cell>
          <cell r="O489">
            <v>8</v>
          </cell>
          <cell r="P489">
            <v>11</v>
          </cell>
          <cell r="Q489">
            <v>3</v>
          </cell>
          <cell r="R489">
            <v>11</v>
          </cell>
          <cell r="S489">
            <v>4</v>
          </cell>
          <cell r="T489">
            <v>0</v>
          </cell>
          <cell r="U489">
            <v>0</v>
          </cell>
          <cell r="V489">
            <v>0</v>
          </cell>
          <cell r="W489">
            <v>0</v>
          </cell>
          <cell r="X489">
            <v>1</v>
          </cell>
          <cell r="Y489">
            <v>1</v>
          </cell>
          <cell r="Z489">
            <v>1</v>
          </cell>
          <cell r="AA489">
            <v>0</v>
          </cell>
          <cell r="AB489">
            <v>0</v>
          </cell>
          <cell r="AC489">
            <v>0</v>
          </cell>
          <cell r="AD489">
            <v>0</v>
          </cell>
          <cell r="AE489">
            <v>0</v>
          </cell>
          <cell r="AF489">
            <v>0</v>
          </cell>
          <cell r="AG489">
            <v>0</v>
          </cell>
          <cell r="AH489">
            <v>3</v>
          </cell>
          <cell r="AI489" t="str">
            <v xml:space="preserve"> -</v>
          </cell>
          <cell r="AJ489">
            <v>0</v>
          </cell>
          <cell r="AK489">
            <v>1</v>
          </cell>
          <cell r="AL489">
            <v>0</v>
          </cell>
        </row>
        <row r="490">
          <cell r="B490">
            <v>488</v>
          </cell>
          <cell r="C490">
            <v>6</v>
          </cell>
          <cell r="D490" t="str">
            <v>C</v>
          </cell>
          <cell r="E490" t="str">
            <v>Glafira NAGEL</v>
          </cell>
          <cell r="F490">
            <v>11</v>
          </cell>
          <cell r="G490" t="str">
            <v>Y</v>
          </cell>
          <cell r="H490" t="str">
            <v>Pille VEESAAR</v>
          </cell>
          <cell r="I490" t="str">
            <v>0.0</v>
          </cell>
          <cell r="J490" t="str">
            <v>0.0</v>
          </cell>
          <cell r="K490" t="str">
            <v>0.0</v>
          </cell>
          <cell r="L490" t="str">
            <v>0.0</v>
          </cell>
          <cell r="M490" t="str">
            <v>0.0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t="str">
            <v xml:space="preserve"> -</v>
          </cell>
          <cell r="AJ490">
            <v>0</v>
          </cell>
          <cell r="AK490">
            <v>0</v>
          </cell>
          <cell r="AL490">
            <v>0</v>
          </cell>
        </row>
        <row r="491">
          <cell r="B491">
            <v>489</v>
          </cell>
          <cell r="C491">
            <v>5</v>
          </cell>
          <cell r="D491" t="str">
            <v>B</v>
          </cell>
          <cell r="E491" t="str">
            <v>Tatjana TŠISTJAKOVA</v>
          </cell>
          <cell r="F491">
            <v>12</v>
          </cell>
          <cell r="G491" t="str">
            <v>Z</v>
          </cell>
          <cell r="H491" t="str">
            <v>Kätlin LATT</v>
          </cell>
          <cell r="I491" t="str">
            <v>0.0</v>
          </cell>
          <cell r="J491" t="str">
            <v>0.0</v>
          </cell>
          <cell r="K491" t="str">
            <v>0.0</v>
          </cell>
          <cell r="L491" t="str">
            <v>0.0</v>
          </cell>
          <cell r="M491" t="str">
            <v>0.0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t="str">
            <v xml:space="preserve"> -</v>
          </cell>
          <cell r="AJ491">
            <v>0</v>
          </cell>
          <cell r="AK491">
            <v>0</v>
          </cell>
          <cell r="AL491">
            <v>0</v>
          </cell>
          <cell r="AM491">
            <v>1</v>
          </cell>
          <cell r="AN491">
            <v>1</v>
          </cell>
        </row>
        <row r="492">
          <cell r="B492">
            <v>490</v>
          </cell>
          <cell r="AK492">
            <v>4</v>
          </cell>
          <cell r="AL492">
            <v>1</v>
          </cell>
          <cell r="AM492" t="str">
            <v>4 - 1</v>
          </cell>
          <cell r="AN492">
            <v>2</v>
          </cell>
        </row>
        <row r="493">
          <cell r="B493">
            <v>491</v>
          </cell>
          <cell r="C493">
            <v>3</v>
          </cell>
          <cell r="D493">
            <v>3</v>
          </cell>
          <cell r="E493" t="str">
            <v>LTK Narova</v>
          </cell>
          <cell r="F493">
            <v>9</v>
          </cell>
          <cell r="G493">
            <v>1</v>
          </cell>
          <cell r="H493" t="str">
            <v>Maardu LTK</v>
          </cell>
          <cell r="AO493" t="str">
            <v xml:space="preserve"> </v>
          </cell>
          <cell r="AP493" t="str">
            <v xml:space="preserve"> </v>
          </cell>
        </row>
        <row r="494">
          <cell r="B494">
            <v>492</v>
          </cell>
          <cell r="C494">
            <v>4</v>
          </cell>
          <cell r="D494" t="str">
            <v>A</v>
          </cell>
          <cell r="E494" t="str">
            <v>Vitalia REINOL</v>
          </cell>
          <cell r="F494">
            <v>11</v>
          </cell>
          <cell r="G494" t="str">
            <v>Y</v>
          </cell>
          <cell r="H494" t="str">
            <v>Anita LISSOVENKO</v>
          </cell>
          <cell r="I494" t="str">
            <v>11.5</v>
          </cell>
          <cell r="J494" t="str">
            <v>11.5</v>
          </cell>
          <cell r="K494" t="str">
            <v>11.8</v>
          </cell>
          <cell r="L494" t="str">
            <v>0.0</v>
          </cell>
          <cell r="M494" t="str">
            <v>0.0</v>
          </cell>
          <cell r="N494">
            <v>11</v>
          </cell>
          <cell r="O494">
            <v>5</v>
          </cell>
          <cell r="P494">
            <v>11</v>
          </cell>
          <cell r="Q494">
            <v>5</v>
          </cell>
          <cell r="R494">
            <v>11</v>
          </cell>
          <cell r="S494">
            <v>8</v>
          </cell>
          <cell r="T494">
            <v>0</v>
          </cell>
          <cell r="U494">
            <v>0</v>
          </cell>
          <cell r="V494">
            <v>0</v>
          </cell>
          <cell r="W494">
            <v>0</v>
          </cell>
          <cell r="X494">
            <v>1</v>
          </cell>
          <cell r="Y494">
            <v>1</v>
          </cell>
          <cell r="Z494">
            <v>1</v>
          </cell>
          <cell r="AA494">
            <v>0</v>
          </cell>
          <cell r="AB494">
            <v>0</v>
          </cell>
          <cell r="AC494">
            <v>0</v>
          </cell>
          <cell r="AD494">
            <v>0</v>
          </cell>
          <cell r="AE494">
            <v>0</v>
          </cell>
          <cell r="AF494">
            <v>0</v>
          </cell>
          <cell r="AG494">
            <v>0</v>
          </cell>
          <cell r="AH494">
            <v>3</v>
          </cell>
          <cell r="AI494" t="str">
            <v xml:space="preserve"> -</v>
          </cell>
          <cell r="AJ494">
            <v>0</v>
          </cell>
          <cell r="AK494">
            <v>1</v>
          </cell>
          <cell r="AL494">
            <v>0</v>
          </cell>
        </row>
        <row r="495">
          <cell r="B495">
            <v>493</v>
          </cell>
          <cell r="C495">
            <v>5</v>
          </cell>
          <cell r="D495" t="str">
            <v>B</v>
          </cell>
          <cell r="E495" t="str">
            <v>Arina LITVINOVA</v>
          </cell>
          <cell r="F495">
            <v>10</v>
          </cell>
          <cell r="G495" t="str">
            <v>X</v>
          </cell>
          <cell r="H495" t="str">
            <v>Alina JAGNENKOVA</v>
          </cell>
          <cell r="I495" t="str">
            <v>9.11</v>
          </cell>
          <cell r="J495" t="str">
            <v>3.11</v>
          </cell>
          <cell r="K495" t="str">
            <v>8.11</v>
          </cell>
          <cell r="L495" t="str">
            <v>0.0</v>
          </cell>
          <cell r="M495" t="str">
            <v>0.0</v>
          </cell>
          <cell r="N495">
            <v>9</v>
          </cell>
          <cell r="O495">
            <v>11</v>
          </cell>
          <cell r="P495">
            <v>3</v>
          </cell>
          <cell r="Q495">
            <v>11</v>
          </cell>
          <cell r="R495">
            <v>8</v>
          </cell>
          <cell r="S495">
            <v>11</v>
          </cell>
          <cell r="T495">
            <v>0</v>
          </cell>
          <cell r="U495">
            <v>0</v>
          </cell>
          <cell r="V495">
            <v>0</v>
          </cell>
          <cell r="W495">
            <v>0</v>
          </cell>
          <cell r="X495">
            <v>0</v>
          </cell>
          <cell r="Y495">
            <v>0</v>
          </cell>
          <cell r="Z495">
            <v>0</v>
          </cell>
          <cell r="AA495">
            <v>0</v>
          </cell>
          <cell r="AB495">
            <v>0</v>
          </cell>
          <cell r="AC495">
            <v>1</v>
          </cell>
          <cell r="AD495">
            <v>1</v>
          </cell>
          <cell r="AE495">
            <v>1</v>
          </cell>
          <cell r="AF495">
            <v>0</v>
          </cell>
          <cell r="AG495">
            <v>0</v>
          </cell>
          <cell r="AH495">
            <v>0</v>
          </cell>
          <cell r="AI495" t="str">
            <v xml:space="preserve"> -</v>
          </cell>
          <cell r="AJ495">
            <v>3</v>
          </cell>
          <cell r="AK495">
            <v>0</v>
          </cell>
          <cell r="AL495">
            <v>1</v>
          </cell>
        </row>
        <row r="496">
          <cell r="B496">
            <v>494</v>
          </cell>
          <cell r="C496">
            <v>6</v>
          </cell>
          <cell r="D496" t="str">
            <v>C</v>
          </cell>
          <cell r="E496" t="str">
            <v>Valeria PETROVA</v>
          </cell>
          <cell r="F496">
            <v>12</v>
          </cell>
          <cell r="G496" t="str">
            <v>Z</v>
          </cell>
          <cell r="H496" t="str">
            <v>Valeria SARÕTSEVA</v>
          </cell>
          <cell r="I496" t="str">
            <v>11.4</v>
          </cell>
          <cell r="J496" t="str">
            <v>7.11</v>
          </cell>
          <cell r="K496" t="str">
            <v>11.3</v>
          </cell>
          <cell r="L496" t="str">
            <v>11.7</v>
          </cell>
          <cell r="M496" t="str">
            <v>0.0</v>
          </cell>
          <cell r="N496">
            <v>11</v>
          </cell>
          <cell r="O496">
            <v>4</v>
          </cell>
          <cell r="P496">
            <v>7</v>
          </cell>
          <cell r="Q496">
            <v>11</v>
          </cell>
          <cell r="R496">
            <v>11</v>
          </cell>
          <cell r="S496">
            <v>3</v>
          </cell>
          <cell r="T496">
            <v>11</v>
          </cell>
          <cell r="U496">
            <v>7</v>
          </cell>
          <cell r="V496">
            <v>0</v>
          </cell>
          <cell r="W496">
            <v>0</v>
          </cell>
          <cell r="X496">
            <v>1</v>
          </cell>
          <cell r="Y496">
            <v>0</v>
          </cell>
          <cell r="Z496">
            <v>1</v>
          </cell>
          <cell r="AA496">
            <v>1</v>
          </cell>
          <cell r="AB496">
            <v>0</v>
          </cell>
          <cell r="AC496">
            <v>0</v>
          </cell>
          <cell r="AD496">
            <v>1</v>
          </cell>
          <cell r="AE496">
            <v>0</v>
          </cell>
          <cell r="AF496">
            <v>0</v>
          </cell>
          <cell r="AG496">
            <v>0</v>
          </cell>
          <cell r="AH496">
            <v>3</v>
          </cell>
          <cell r="AI496" t="str">
            <v xml:space="preserve"> -</v>
          </cell>
          <cell r="AJ496">
            <v>1</v>
          </cell>
          <cell r="AK496">
            <v>1</v>
          </cell>
          <cell r="AL496">
            <v>0</v>
          </cell>
        </row>
        <row r="497">
          <cell r="B497">
            <v>495</v>
          </cell>
          <cell r="C497">
            <v>4</v>
          </cell>
          <cell r="E497" t="str">
            <v>Vitalia REINOL</v>
          </cell>
          <cell r="F497">
            <v>10</v>
          </cell>
          <cell r="H497" t="str">
            <v>Alina JAGNENKOVA</v>
          </cell>
          <cell r="I497" t="str">
            <v>11.4</v>
          </cell>
          <cell r="J497" t="str">
            <v>12.10</v>
          </cell>
          <cell r="K497" t="str">
            <v>9.11</v>
          </cell>
          <cell r="L497" t="str">
            <v>11.6</v>
          </cell>
          <cell r="M497" t="str">
            <v>0.0</v>
          </cell>
          <cell r="N497">
            <v>11</v>
          </cell>
          <cell r="O497">
            <v>4</v>
          </cell>
          <cell r="P497">
            <v>12</v>
          </cell>
          <cell r="Q497">
            <v>10</v>
          </cell>
          <cell r="R497">
            <v>9</v>
          </cell>
          <cell r="S497">
            <v>11</v>
          </cell>
          <cell r="T497">
            <v>11</v>
          </cell>
          <cell r="U497">
            <v>6</v>
          </cell>
          <cell r="V497">
            <v>0</v>
          </cell>
          <cell r="W497">
            <v>0</v>
          </cell>
          <cell r="X497">
            <v>1</v>
          </cell>
          <cell r="Y497">
            <v>1</v>
          </cell>
          <cell r="Z497">
            <v>0</v>
          </cell>
          <cell r="AA497">
            <v>1</v>
          </cell>
          <cell r="AB497">
            <v>0</v>
          </cell>
          <cell r="AC497">
            <v>0</v>
          </cell>
          <cell r="AD497">
            <v>0</v>
          </cell>
          <cell r="AE497">
            <v>1</v>
          </cell>
          <cell r="AF497">
            <v>0</v>
          </cell>
          <cell r="AG497">
            <v>0</v>
          </cell>
          <cell r="AH497">
            <v>3</v>
          </cell>
          <cell r="AI497" t="str">
            <v xml:space="preserve"> -</v>
          </cell>
          <cell r="AJ497">
            <v>1</v>
          </cell>
          <cell r="AK497">
            <v>1</v>
          </cell>
          <cell r="AL497">
            <v>0</v>
          </cell>
        </row>
        <row r="498">
          <cell r="B498">
            <v>496</v>
          </cell>
          <cell r="C498">
            <v>6</v>
          </cell>
          <cell r="E498" t="str">
            <v>Valeria PETROVA</v>
          </cell>
          <cell r="F498">
            <v>11</v>
          </cell>
          <cell r="H498" t="str">
            <v>Anita LISSOVENKO</v>
          </cell>
        </row>
        <row r="499">
          <cell r="B499">
            <v>497</v>
          </cell>
          <cell r="C499">
            <v>4</v>
          </cell>
          <cell r="D499" t="str">
            <v>A</v>
          </cell>
          <cell r="E499" t="str">
            <v>Vitalia REINOL</v>
          </cell>
          <cell r="F499">
            <v>10</v>
          </cell>
          <cell r="G499" t="str">
            <v>X</v>
          </cell>
          <cell r="H499" t="str">
            <v>Alina JAGNENKOVA</v>
          </cell>
          <cell r="I499" t="str">
            <v>9.11</v>
          </cell>
          <cell r="J499" t="str">
            <v>5.11</v>
          </cell>
          <cell r="K499" t="str">
            <v>2.11</v>
          </cell>
          <cell r="L499" t="str">
            <v>0.0</v>
          </cell>
          <cell r="M499" t="str">
            <v>0.0</v>
          </cell>
          <cell r="N499">
            <v>9</v>
          </cell>
          <cell r="O499">
            <v>11</v>
          </cell>
          <cell r="P499">
            <v>5</v>
          </cell>
          <cell r="Q499">
            <v>11</v>
          </cell>
          <cell r="R499">
            <v>2</v>
          </cell>
          <cell r="S499">
            <v>11</v>
          </cell>
          <cell r="T499">
            <v>0</v>
          </cell>
          <cell r="U499">
            <v>0</v>
          </cell>
          <cell r="V499">
            <v>0</v>
          </cell>
          <cell r="W499">
            <v>0</v>
          </cell>
          <cell r="X499">
            <v>0</v>
          </cell>
          <cell r="Y499">
            <v>0</v>
          </cell>
          <cell r="Z499">
            <v>0</v>
          </cell>
          <cell r="AA499">
            <v>0</v>
          </cell>
          <cell r="AB499">
            <v>0</v>
          </cell>
          <cell r="AC499">
            <v>1</v>
          </cell>
          <cell r="AD499">
            <v>1</v>
          </cell>
          <cell r="AE499">
            <v>1</v>
          </cell>
          <cell r="AF499">
            <v>0</v>
          </cell>
          <cell r="AG499">
            <v>0</v>
          </cell>
          <cell r="AH499">
            <v>0</v>
          </cell>
          <cell r="AI499" t="str">
            <v xml:space="preserve"> -</v>
          </cell>
          <cell r="AJ499">
            <v>3</v>
          </cell>
          <cell r="AK499">
            <v>0</v>
          </cell>
          <cell r="AL499">
            <v>1</v>
          </cell>
        </row>
        <row r="500">
          <cell r="B500">
            <v>498</v>
          </cell>
          <cell r="C500">
            <v>6</v>
          </cell>
          <cell r="D500" t="str">
            <v>C</v>
          </cell>
          <cell r="E500" t="str">
            <v>Valeria PETROVA</v>
          </cell>
          <cell r="F500">
            <v>11</v>
          </cell>
          <cell r="G500" t="str">
            <v>Y</v>
          </cell>
          <cell r="H500" t="str">
            <v>Anita LISSOVENKO</v>
          </cell>
          <cell r="I500" t="str">
            <v>11.5</v>
          </cell>
          <cell r="J500" t="str">
            <v>12.10</v>
          </cell>
          <cell r="K500" t="str">
            <v>11.6</v>
          </cell>
          <cell r="L500" t="str">
            <v>0.0</v>
          </cell>
          <cell r="M500" t="str">
            <v>0.0</v>
          </cell>
          <cell r="N500">
            <v>11</v>
          </cell>
          <cell r="O500">
            <v>5</v>
          </cell>
          <cell r="P500">
            <v>12</v>
          </cell>
          <cell r="Q500">
            <v>10</v>
          </cell>
          <cell r="R500">
            <v>11</v>
          </cell>
          <cell r="S500">
            <v>6</v>
          </cell>
          <cell r="T500">
            <v>0</v>
          </cell>
          <cell r="U500">
            <v>0</v>
          </cell>
          <cell r="V500">
            <v>0</v>
          </cell>
          <cell r="W500">
            <v>0</v>
          </cell>
          <cell r="X500">
            <v>1</v>
          </cell>
          <cell r="Y500">
            <v>1</v>
          </cell>
          <cell r="Z500">
            <v>1</v>
          </cell>
          <cell r="AA500">
            <v>0</v>
          </cell>
          <cell r="AB500">
            <v>0</v>
          </cell>
          <cell r="AC500">
            <v>0</v>
          </cell>
          <cell r="AD500">
            <v>0</v>
          </cell>
          <cell r="AE500">
            <v>0</v>
          </cell>
          <cell r="AF500">
            <v>0</v>
          </cell>
          <cell r="AG500">
            <v>0</v>
          </cell>
          <cell r="AH500">
            <v>3</v>
          </cell>
          <cell r="AI500" t="str">
            <v xml:space="preserve"> -</v>
          </cell>
          <cell r="AJ500">
            <v>0</v>
          </cell>
          <cell r="AK500">
            <v>1</v>
          </cell>
          <cell r="AL500">
            <v>0</v>
          </cell>
        </row>
        <row r="501">
          <cell r="B501">
            <v>499</v>
          </cell>
          <cell r="C501">
            <v>5</v>
          </cell>
          <cell r="D501" t="str">
            <v>B</v>
          </cell>
          <cell r="E501" t="str">
            <v>Arina LITVINOVA</v>
          </cell>
          <cell r="F501">
            <v>12</v>
          </cell>
          <cell r="G501" t="str">
            <v>Z</v>
          </cell>
          <cell r="H501" t="str">
            <v>Valeria SARÕTSEVA</v>
          </cell>
          <cell r="I501" t="str">
            <v>0.0</v>
          </cell>
          <cell r="J501" t="str">
            <v>0.0</v>
          </cell>
          <cell r="K501" t="str">
            <v>0.0</v>
          </cell>
          <cell r="L501" t="str">
            <v>0.0</v>
          </cell>
          <cell r="M501" t="str">
            <v>0.0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t="str">
            <v xml:space="preserve"> -</v>
          </cell>
          <cell r="AJ501">
            <v>0</v>
          </cell>
          <cell r="AK501">
            <v>0</v>
          </cell>
          <cell r="AL501">
            <v>0</v>
          </cell>
          <cell r="AM501">
            <v>1</v>
          </cell>
          <cell r="AN501">
            <v>1</v>
          </cell>
        </row>
        <row r="502">
          <cell r="B502">
            <v>500</v>
          </cell>
          <cell r="AK502">
            <v>4</v>
          </cell>
          <cell r="AL502">
            <v>2</v>
          </cell>
          <cell r="AM502" t="str">
            <v>2 - 4</v>
          </cell>
          <cell r="AN502">
            <v>1</v>
          </cell>
        </row>
        <row r="503">
          <cell r="B503">
            <v>501</v>
          </cell>
          <cell r="C503">
            <v>3</v>
          </cell>
          <cell r="D503">
            <v>8</v>
          </cell>
          <cell r="E503" t="str">
            <v>-</v>
          </cell>
          <cell r="F503">
            <v>9</v>
          </cell>
          <cell r="G503">
            <v>7</v>
          </cell>
          <cell r="H503" t="str">
            <v>TalTech SK / Rakvere SK</v>
          </cell>
          <cell r="AO503" t="str">
            <v xml:space="preserve"> </v>
          </cell>
          <cell r="AP503" t="str">
            <v xml:space="preserve"> </v>
          </cell>
        </row>
        <row r="504">
          <cell r="B504">
            <v>502</v>
          </cell>
          <cell r="C504">
            <v>4</v>
          </cell>
          <cell r="D504" t="str">
            <v>A</v>
          </cell>
          <cell r="E504" t="e">
            <v>#N/A</v>
          </cell>
          <cell r="F504">
            <v>11</v>
          </cell>
          <cell r="G504" t="str">
            <v>Y</v>
          </cell>
          <cell r="H504" t="e">
            <v>#N/A</v>
          </cell>
          <cell r="I504" t="str">
            <v>0.0</v>
          </cell>
          <cell r="J504" t="str">
            <v>0.0</v>
          </cell>
          <cell r="K504" t="str">
            <v>0.0</v>
          </cell>
          <cell r="L504" t="str">
            <v>0.0</v>
          </cell>
          <cell r="M504" t="str">
            <v>0.0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t="str">
            <v xml:space="preserve"> -</v>
          </cell>
          <cell r="AJ504">
            <v>0</v>
          </cell>
          <cell r="AK504">
            <v>0</v>
          </cell>
          <cell r="AL504">
            <v>0</v>
          </cell>
        </row>
        <row r="505">
          <cell r="B505">
            <v>503</v>
          </cell>
          <cell r="C505">
            <v>5</v>
          </cell>
          <cell r="D505" t="str">
            <v>B</v>
          </cell>
          <cell r="E505" t="e">
            <v>#N/A</v>
          </cell>
          <cell r="F505">
            <v>10</v>
          </cell>
          <cell r="G505" t="str">
            <v>X</v>
          </cell>
          <cell r="H505" t="e">
            <v>#N/A</v>
          </cell>
          <cell r="I505" t="str">
            <v>0.0</v>
          </cell>
          <cell r="J505" t="str">
            <v>0.0</v>
          </cell>
          <cell r="K505" t="str">
            <v>0.0</v>
          </cell>
          <cell r="L505" t="str">
            <v>0.0</v>
          </cell>
          <cell r="M505" t="str">
            <v>0.0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t="str">
            <v xml:space="preserve"> -</v>
          </cell>
          <cell r="AJ505">
            <v>0</v>
          </cell>
          <cell r="AK505">
            <v>0</v>
          </cell>
          <cell r="AL505">
            <v>0</v>
          </cell>
        </row>
        <row r="506">
          <cell r="B506">
            <v>504</v>
          </cell>
          <cell r="C506">
            <v>6</v>
          </cell>
          <cell r="D506" t="str">
            <v>C</v>
          </cell>
          <cell r="E506" t="e">
            <v>#N/A</v>
          </cell>
          <cell r="F506">
            <v>12</v>
          </cell>
          <cell r="G506" t="str">
            <v>Z</v>
          </cell>
          <cell r="H506" t="e">
            <v>#N/A</v>
          </cell>
          <cell r="I506" t="str">
            <v>0.0</v>
          </cell>
          <cell r="J506" t="str">
            <v>0.0</v>
          </cell>
          <cell r="K506" t="str">
            <v>0.0</v>
          </cell>
          <cell r="L506" t="str">
            <v>0.0</v>
          </cell>
          <cell r="M506" t="str">
            <v>0.0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t="str">
            <v xml:space="preserve"> -</v>
          </cell>
          <cell r="AJ506">
            <v>0</v>
          </cell>
          <cell r="AK506">
            <v>0</v>
          </cell>
          <cell r="AL506">
            <v>0</v>
          </cell>
        </row>
        <row r="507">
          <cell r="B507">
            <v>505</v>
          </cell>
          <cell r="C507">
            <v>7</v>
          </cell>
          <cell r="E507" t="e">
            <v>#N/A</v>
          </cell>
          <cell r="F507">
            <v>13</v>
          </cell>
          <cell r="H507" t="e">
            <v>#N/A</v>
          </cell>
          <cell r="I507" t="str">
            <v>0.0</v>
          </cell>
          <cell r="J507" t="str">
            <v>0.0</v>
          </cell>
          <cell r="K507" t="str">
            <v>0.0</v>
          </cell>
          <cell r="L507" t="str">
            <v>0.0</v>
          </cell>
          <cell r="M507" t="str">
            <v>0.0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t="str">
            <v xml:space="preserve"> -</v>
          </cell>
          <cell r="AJ507">
            <v>0</v>
          </cell>
          <cell r="AK507">
            <v>0</v>
          </cell>
          <cell r="AL507">
            <v>0</v>
          </cell>
        </row>
        <row r="508">
          <cell r="B508">
            <v>506</v>
          </cell>
          <cell r="C508">
            <v>8</v>
          </cell>
          <cell r="E508" t="e">
            <v>#N/A</v>
          </cell>
          <cell r="F508">
            <v>14</v>
          </cell>
          <cell r="H508" t="e">
            <v>#N/A</v>
          </cell>
        </row>
        <row r="509">
          <cell r="B509">
            <v>507</v>
          </cell>
          <cell r="C509">
            <v>4</v>
          </cell>
          <cell r="D509" t="str">
            <v>A</v>
          </cell>
          <cell r="E509" t="e">
            <v>#N/A</v>
          </cell>
          <cell r="F509">
            <v>10</v>
          </cell>
          <cell r="G509" t="str">
            <v>X</v>
          </cell>
          <cell r="H509" t="e">
            <v>#N/A</v>
          </cell>
          <cell r="I509" t="str">
            <v>0.0</v>
          </cell>
          <cell r="J509" t="str">
            <v>0.0</v>
          </cell>
          <cell r="K509" t="str">
            <v>0.0</v>
          </cell>
          <cell r="L509" t="str">
            <v>0.0</v>
          </cell>
          <cell r="M509" t="str">
            <v>0.0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t="str">
            <v xml:space="preserve"> -</v>
          </cell>
          <cell r="AJ509">
            <v>0</v>
          </cell>
          <cell r="AK509">
            <v>0</v>
          </cell>
          <cell r="AL509">
            <v>0</v>
          </cell>
        </row>
        <row r="510">
          <cell r="B510">
            <v>508</v>
          </cell>
          <cell r="C510">
            <v>6</v>
          </cell>
          <cell r="D510" t="str">
            <v>C</v>
          </cell>
          <cell r="E510" t="e">
            <v>#N/A</v>
          </cell>
          <cell r="F510">
            <v>11</v>
          </cell>
          <cell r="G510" t="str">
            <v>Y</v>
          </cell>
          <cell r="H510" t="e">
            <v>#N/A</v>
          </cell>
          <cell r="I510" t="str">
            <v>0.0</v>
          </cell>
          <cell r="J510" t="str">
            <v>0.0</v>
          </cell>
          <cell r="K510" t="str">
            <v>0.0</v>
          </cell>
          <cell r="L510" t="str">
            <v>0.0</v>
          </cell>
          <cell r="M510" t="str">
            <v>0.0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t="str">
            <v xml:space="preserve"> -</v>
          </cell>
          <cell r="AJ510">
            <v>0</v>
          </cell>
          <cell r="AK510">
            <v>0</v>
          </cell>
          <cell r="AL510">
            <v>0</v>
          </cell>
        </row>
        <row r="511">
          <cell r="B511">
            <v>509</v>
          </cell>
          <cell r="C511">
            <v>5</v>
          </cell>
          <cell r="D511" t="str">
            <v>B</v>
          </cell>
          <cell r="E511" t="e">
            <v>#N/A</v>
          </cell>
          <cell r="F511">
            <v>12</v>
          </cell>
          <cell r="G511" t="str">
            <v>Z</v>
          </cell>
          <cell r="H511" t="e">
            <v>#N/A</v>
          </cell>
          <cell r="I511" t="str">
            <v>0.0</v>
          </cell>
          <cell r="J511" t="str">
            <v>0.0</v>
          </cell>
          <cell r="K511" t="str">
            <v>0.0</v>
          </cell>
          <cell r="L511" t="str">
            <v>0.0</v>
          </cell>
          <cell r="M511" t="str">
            <v>0.0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t="str">
            <v xml:space="preserve"> -</v>
          </cell>
          <cell r="AJ511">
            <v>0</v>
          </cell>
          <cell r="AK511">
            <v>0</v>
          </cell>
          <cell r="AL511">
            <v>0</v>
          </cell>
          <cell r="AM511">
            <v>1</v>
          </cell>
          <cell r="AN511">
            <v>1</v>
          </cell>
        </row>
        <row r="512">
          <cell r="B512">
            <v>510</v>
          </cell>
          <cell r="AK512">
            <v>0</v>
          </cell>
          <cell r="AL512">
            <v>0</v>
          </cell>
          <cell r="AM512" t="str">
            <v/>
          </cell>
          <cell r="AN512" t="str">
            <v/>
          </cell>
        </row>
        <row r="513">
          <cell r="B513">
            <v>511</v>
          </cell>
          <cell r="C513">
            <v>3</v>
          </cell>
          <cell r="D513">
            <v>6</v>
          </cell>
          <cell r="E513" t="str">
            <v>Lauatennisekeskus</v>
          </cell>
          <cell r="F513">
            <v>9</v>
          </cell>
          <cell r="G513">
            <v>5</v>
          </cell>
          <cell r="H513" t="str">
            <v>Pärnu-Jaagupi LTK</v>
          </cell>
          <cell r="AO513" t="str">
            <v xml:space="preserve"> </v>
          </cell>
          <cell r="AP513" t="str">
            <v xml:space="preserve"> </v>
          </cell>
        </row>
        <row r="514">
          <cell r="B514">
            <v>512</v>
          </cell>
          <cell r="C514">
            <v>4</v>
          </cell>
          <cell r="D514" t="str">
            <v>A</v>
          </cell>
          <cell r="E514" t="e">
            <v>#N/A</v>
          </cell>
          <cell r="F514">
            <v>11</v>
          </cell>
          <cell r="G514" t="str">
            <v>Y</v>
          </cell>
          <cell r="H514" t="e">
            <v>#N/A</v>
          </cell>
          <cell r="I514" t="str">
            <v>0.0</v>
          </cell>
          <cell r="J514" t="str">
            <v>0.0</v>
          </cell>
          <cell r="K514" t="str">
            <v>0.0</v>
          </cell>
          <cell r="L514" t="str">
            <v>0.0</v>
          </cell>
          <cell r="M514" t="str">
            <v>0.0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t="str">
            <v xml:space="preserve"> -</v>
          </cell>
          <cell r="AJ514">
            <v>0</v>
          </cell>
          <cell r="AK514">
            <v>0</v>
          </cell>
          <cell r="AL514">
            <v>0</v>
          </cell>
        </row>
        <row r="515">
          <cell r="B515">
            <v>513</v>
          </cell>
          <cell r="C515">
            <v>5</v>
          </cell>
          <cell r="D515" t="str">
            <v>B</v>
          </cell>
          <cell r="E515" t="e">
            <v>#N/A</v>
          </cell>
          <cell r="F515">
            <v>10</v>
          </cell>
          <cell r="G515" t="str">
            <v>X</v>
          </cell>
          <cell r="H515" t="e">
            <v>#N/A</v>
          </cell>
          <cell r="I515" t="str">
            <v>0.0</v>
          </cell>
          <cell r="J515" t="str">
            <v>0.0</v>
          </cell>
          <cell r="K515" t="str">
            <v>0.0</v>
          </cell>
          <cell r="L515" t="str">
            <v>0.0</v>
          </cell>
          <cell r="M515" t="str">
            <v>0.0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t="str">
            <v xml:space="preserve"> -</v>
          </cell>
          <cell r="AJ515">
            <v>0</v>
          </cell>
          <cell r="AK515">
            <v>0</v>
          </cell>
          <cell r="AL515">
            <v>0</v>
          </cell>
        </row>
        <row r="516">
          <cell r="B516">
            <v>514</v>
          </cell>
          <cell r="C516">
            <v>6</v>
          </cell>
          <cell r="D516" t="str">
            <v>C</v>
          </cell>
          <cell r="E516" t="e">
            <v>#N/A</v>
          </cell>
          <cell r="F516">
            <v>12</v>
          </cell>
          <cell r="G516" t="str">
            <v>Z</v>
          </cell>
          <cell r="H516" t="e">
            <v>#N/A</v>
          </cell>
          <cell r="I516" t="str">
            <v>0.0</v>
          </cell>
          <cell r="J516" t="str">
            <v>0.0</v>
          </cell>
          <cell r="K516" t="str">
            <v>0.0</v>
          </cell>
          <cell r="L516" t="str">
            <v>0.0</v>
          </cell>
          <cell r="M516" t="str">
            <v>0.0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t="str">
            <v xml:space="preserve"> -</v>
          </cell>
          <cell r="AJ516">
            <v>0</v>
          </cell>
          <cell r="AK516">
            <v>0</v>
          </cell>
          <cell r="AL516">
            <v>0</v>
          </cell>
        </row>
        <row r="517">
          <cell r="B517">
            <v>515</v>
          </cell>
          <cell r="C517">
            <v>7</v>
          </cell>
          <cell r="E517" t="e">
            <v>#N/A</v>
          </cell>
          <cell r="F517">
            <v>13</v>
          </cell>
          <cell r="H517" t="e">
            <v>#N/A</v>
          </cell>
          <cell r="I517" t="str">
            <v>0.0</v>
          </cell>
          <cell r="J517" t="str">
            <v>0.0</v>
          </cell>
          <cell r="K517" t="str">
            <v>0.0</v>
          </cell>
          <cell r="L517" t="str">
            <v>0.0</v>
          </cell>
          <cell r="M517" t="str">
            <v>0.0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t="str">
            <v xml:space="preserve"> -</v>
          </cell>
          <cell r="AJ517">
            <v>0</v>
          </cell>
          <cell r="AK517">
            <v>0</v>
          </cell>
          <cell r="AL517">
            <v>0</v>
          </cell>
        </row>
        <row r="518">
          <cell r="B518">
            <v>516</v>
          </cell>
          <cell r="C518">
            <v>8</v>
          </cell>
          <cell r="E518" t="e">
            <v>#N/A</v>
          </cell>
          <cell r="F518">
            <v>14</v>
          </cell>
          <cell r="H518" t="e">
            <v>#N/A</v>
          </cell>
        </row>
        <row r="519">
          <cell r="B519">
            <v>517</v>
          </cell>
          <cell r="C519">
            <v>4</v>
          </cell>
          <cell r="D519" t="str">
            <v>A</v>
          </cell>
          <cell r="E519" t="e">
            <v>#N/A</v>
          </cell>
          <cell r="F519">
            <v>10</v>
          </cell>
          <cell r="G519" t="str">
            <v>X</v>
          </cell>
          <cell r="H519" t="e">
            <v>#N/A</v>
          </cell>
          <cell r="I519" t="str">
            <v>0.0</v>
          </cell>
          <cell r="J519" t="str">
            <v>0.0</v>
          </cell>
          <cell r="K519" t="str">
            <v>0.0</v>
          </cell>
          <cell r="L519" t="str">
            <v>0.0</v>
          </cell>
          <cell r="M519" t="str">
            <v>0.0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t="str">
            <v xml:space="preserve"> -</v>
          </cell>
          <cell r="AJ519">
            <v>0</v>
          </cell>
          <cell r="AK519">
            <v>0</v>
          </cell>
          <cell r="AL519">
            <v>0</v>
          </cell>
        </row>
        <row r="520">
          <cell r="B520">
            <v>518</v>
          </cell>
          <cell r="C520">
            <v>6</v>
          </cell>
          <cell r="D520" t="str">
            <v>C</v>
          </cell>
          <cell r="E520" t="e">
            <v>#N/A</v>
          </cell>
          <cell r="F520">
            <v>11</v>
          </cell>
          <cell r="G520" t="str">
            <v>Y</v>
          </cell>
          <cell r="H520" t="e">
            <v>#N/A</v>
          </cell>
          <cell r="I520" t="str">
            <v>0.0</v>
          </cell>
          <cell r="J520" t="str">
            <v>0.0</v>
          </cell>
          <cell r="K520" t="str">
            <v>0.0</v>
          </cell>
          <cell r="L520" t="str">
            <v>0.0</v>
          </cell>
          <cell r="M520" t="str">
            <v>0.0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t="str">
            <v xml:space="preserve"> -</v>
          </cell>
          <cell r="AJ520">
            <v>0</v>
          </cell>
          <cell r="AK520">
            <v>0</v>
          </cell>
          <cell r="AL520">
            <v>0</v>
          </cell>
        </row>
        <row r="521">
          <cell r="B521">
            <v>519</v>
          </cell>
          <cell r="C521">
            <v>5</v>
          </cell>
          <cell r="D521" t="str">
            <v>B</v>
          </cell>
          <cell r="E521" t="e">
            <v>#N/A</v>
          </cell>
          <cell r="F521">
            <v>12</v>
          </cell>
          <cell r="G521" t="str">
            <v>Z</v>
          </cell>
          <cell r="H521" t="e">
            <v>#N/A</v>
          </cell>
          <cell r="I521" t="str">
            <v>0.0</v>
          </cell>
          <cell r="J521" t="str">
            <v>0.0</v>
          </cell>
          <cell r="K521" t="str">
            <v>0.0</v>
          </cell>
          <cell r="L521" t="str">
            <v>0.0</v>
          </cell>
          <cell r="M521" t="str">
            <v>0.0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t="str">
            <v xml:space="preserve"> -</v>
          </cell>
          <cell r="AJ521">
            <v>0</v>
          </cell>
          <cell r="AK521">
            <v>0</v>
          </cell>
          <cell r="AL521">
            <v>0</v>
          </cell>
          <cell r="AM521">
            <v>1</v>
          </cell>
          <cell r="AN521">
            <v>1</v>
          </cell>
        </row>
        <row r="522">
          <cell r="B522">
            <v>520</v>
          </cell>
          <cell r="AK522">
            <v>0</v>
          </cell>
          <cell r="AL522">
            <v>0</v>
          </cell>
          <cell r="AM522" t="str">
            <v/>
          </cell>
          <cell r="AN522" t="str">
            <v/>
          </cell>
        </row>
        <row r="523">
          <cell r="B523">
            <v>521</v>
          </cell>
          <cell r="C523">
            <v>3</v>
          </cell>
          <cell r="D523">
            <v>2</v>
          </cell>
          <cell r="E523" t="str">
            <v>Aseri Spordiklubi</v>
          </cell>
          <cell r="F523">
            <v>9</v>
          </cell>
          <cell r="G523">
            <v>3</v>
          </cell>
          <cell r="H523" t="str">
            <v>LTK Narova</v>
          </cell>
          <cell r="AO523" t="str">
            <v xml:space="preserve"> </v>
          </cell>
          <cell r="AP523" t="str">
            <v xml:space="preserve"> </v>
          </cell>
        </row>
        <row r="524">
          <cell r="B524">
            <v>522</v>
          </cell>
          <cell r="C524">
            <v>4</v>
          </cell>
          <cell r="D524" t="str">
            <v>A</v>
          </cell>
          <cell r="E524" t="str">
            <v>Reelica HANSON</v>
          </cell>
          <cell r="F524">
            <v>11</v>
          </cell>
          <cell r="G524" t="str">
            <v>Y</v>
          </cell>
          <cell r="H524" t="str">
            <v>Vitalia REINOL</v>
          </cell>
          <cell r="I524" t="str">
            <v>18.20</v>
          </cell>
          <cell r="J524" t="str">
            <v>10.12</v>
          </cell>
          <cell r="K524" t="str">
            <v>9.11</v>
          </cell>
          <cell r="L524" t="str">
            <v>0.0</v>
          </cell>
          <cell r="M524" t="str">
            <v>0.0</v>
          </cell>
          <cell r="N524">
            <v>18</v>
          </cell>
          <cell r="O524">
            <v>20</v>
          </cell>
          <cell r="P524">
            <v>10</v>
          </cell>
          <cell r="Q524">
            <v>12</v>
          </cell>
          <cell r="R524">
            <v>9</v>
          </cell>
          <cell r="S524">
            <v>11</v>
          </cell>
          <cell r="T524">
            <v>0</v>
          </cell>
          <cell r="U524">
            <v>0</v>
          </cell>
          <cell r="V524">
            <v>0</v>
          </cell>
          <cell r="W524">
            <v>0</v>
          </cell>
          <cell r="X524">
            <v>0</v>
          </cell>
          <cell r="Y524">
            <v>0</v>
          </cell>
          <cell r="Z524">
            <v>0</v>
          </cell>
          <cell r="AA524">
            <v>0</v>
          </cell>
          <cell r="AB524">
            <v>0</v>
          </cell>
          <cell r="AC524">
            <v>1</v>
          </cell>
          <cell r="AD524">
            <v>1</v>
          </cell>
          <cell r="AE524">
            <v>1</v>
          </cell>
          <cell r="AF524">
            <v>0</v>
          </cell>
          <cell r="AG524">
            <v>0</v>
          </cell>
          <cell r="AH524">
            <v>0</v>
          </cell>
          <cell r="AI524" t="str">
            <v xml:space="preserve"> -</v>
          </cell>
          <cell r="AJ524">
            <v>3</v>
          </cell>
          <cell r="AK524">
            <v>0</v>
          </cell>
          <cell r="AL524">
            <v>1</v>
          </cell>
        </row>
        <row r="525">
          <cell r="B525">
            <v>523</v>
          </cell>
          <cell r="C525">
            <v>5</v>
          </cell>
          <cell r="D525" t="str">
            <v>B</v>
          </cell>
          <cell r="E525" t="str">
            <v>Tatjana TŠISTJAKOVA</v>
          </cell>
          <cell r="F525">
            <v>10</v>
          </cell>
          <cell r="G525" t="str">
            <v>X</v>
          </cell>
          <cell r="H525" t="str">
            <v>Anastassia MELNIKOVA</v>
          </cell>
          <cell r="I525" t="str">
            <v>11.6</v>
          </cell>
          <cell r="J525" t="str">
            <v>11.7</v>
          </cell>
          <cell r="K525" t="str">
            <v>11.8</v>
          </cell>
          <cell r="L525" t="str">
            <v>0.0</v>
          </cell>
          <cell r="M525" t="str">
            <v>0.0</v>
          </cell>
          <cell r="N525">
            <v>11</v>
          </cell>
          <cell r="O525">
            <v>6</v>
          </cell>
          <cell r="P525">
            <v>11</v>
          </cell>
          <cell r="Q525">
            <v>7</v>
          </cell>
          <cell r="R525">
            <v>11</v>
          </cell>
          <cell r="S525">
            <v>8</v>
          </cell>
          <cell r="T525">
            <v>0</v>
          </cell>
          <cell r="U525">
            <v>0</v>
          </cell>
          <cell r="V525">
            <v>0</v>
          </cell>
          <cell r="W525">
            <v>0</v>
          </cell>
          <cell r="X525">
            <v>1</v>
          </cell>
          <cell r="Y525">
            <v>1</v>
          </cell>
          <cell r="Z525">
            <v>1</v>
          </cell>
          <cell r="AA525">
            <v>0</v>
          </cell>
          <cell r="AB525">
            <v>0</v>
          </cell>
          <cell r="AC525">
            <v>0</v>
          </cell>
          <cell r="AD525">
            <v>0</v>
          </cell>
          <cell r="AE525">
            <v>0</v>
          </cell>
          <cell r="AF525">
            <v>0</v>
          </cell>
          <cell r="AG525">
            <v>0</v>
          </cell>
          <cell r="AH525">
            <v>3</v>
          </cell>
          <cell r="AI525" t="str">
            <v xml:space="preserve"> -</v>
          </cell>
          <cell r="AJ525">
            <v>0</v>
          </cell>
          <cell r="AK525">
            <v>1</v>
          </cell>
          <cell r="AL525">
            <v>0</v>
          </cell>
        </row>
        <row r="526">
          <cell r="B526">
            <v>524</v>
          </cell>
          <cell r="C526">
            <v>6</v>
          </cell>
          <cell r="D526" t="str">
            <v>C</v>
          </cell>
          <cell r="E526" t="str">
            <v>Ina JOSEPSONE (välis)</v>
          </cell>
          <cell r="F526">
            <v>12</v>
          </cell>
          <cell r="G526" t="str">
            <v>Z</v>
          </cell>
          <cell r="H526" t="str">
            <v>Arina LITVINOVA</v>
          </cell>
          <cell r="I526" t="str">
            <v>11.2</v>
          </cell>
          <cell r="J526" t="str">
            <v>11.6</v>
          </cell>
          <cell r="K526" t="str">
            <v>10.12</v>
          </cell>
          <cell r="L526" t="str">
            <v>11.8</v>
          </cell>
          <cell r="M526" t="str">
            <v>0.0</v>
          </cell>
          <cell r="N526">
            <v>11</v>
          </cell>
          <cell r="O526">
            <v>2</v>
          </cell>
          <cell r="P526">
            <v>11</v>
          </cell>
          <cell r="Q526">
            <v>6</v>
          </cell>
          <cell r="R526">
            <v>10</v>
          </cell>
          <cell r="S526">
            <v>12</v>
          </cell>
          <cell r="T526">
            <v>11</v>
          </cell>
          <cell r="U526">
            <v>8</v>
          </cell>
          <cell r="V526">
            <v>0</v>
          </cell>
          <cell r="W526">
            <v>0</v>
          </cell>
          <cell r="X526">
            <v>1</v>
          </cell>
          <cell r="Y526">
            <v>1</v>
          </cell>
          <cell r="Z526">
            <v>0</v>
          </cell>
          <cell r="AA526">
            <v>1</v>
          </cell>
          <cell r="AB526">
            <v>0</v>
          </cell>
          <cell r="AC526">
            <v>0</v>
          </cell>
          <cell r="AD526">
            <v>0</v>
          </cell>
          <cell r="AE526">
            <v>1</v>
          </cell>
          <cell r="AF526">
            <v>0</v>
          </cell>
          <cell r="AG526">
            <v>0</v>
          </cell>
          <cell r="AH526">
            <v>3</v>
          </cell>
          <cell r="AI526" t="str">
            <v xml:space="preserve"> -</v>
          </cell>
          <cell r="AJ526">
            <v>1</v>
          </cell>
          <cell r="AK526">
            <v>1</v>
          </cell>
          <cell r="AL526">
            <v>0</v>
          </cell>
        </row>
        <row r="527">
          <cell r="B527">
            <v>525</v>
          </cell>
          <cell r="C527">
            <v>4</v>
          </cell>
          <cell r="E527" t="str">
            <v>Reelica HANSON</v>
          </cell>
          <cell r="F527">
            <v>11</v>
          </cell>
          <cell r="H527" t="str">
            <v>Vitalia REINOL</v>
          </cell>
          <cell r="I527" t="str">
            <v>9.11</v>
          </cell>
          <cell r="J527" t="str">
            <v>7.11</v>
          </cell>
          <cell r="K527" t="str">
            <v>8.11</v>
          </cell>
          <cell r="L527" t="str">
            <v>0.0</v>
          </cell>
          <cell r="M527" t="str">
            <v>0.0</v>
          </cell>
          <cell r="N527">
            <v>9</v>
          </cell>
          <cell r="O527">
            <v>11</v>
          </cell>
          <cell r="P527">
            <v>7</v>
          </cell>
          <cell r="Q527">
            <v>11</v>
          </cell>
          <cell r="R527">
            <v>8</v>
          </cell>
          <cell r="S527">
            <v>11</v>
          </cell>
          <cell r="T527">
            <v>0</v>
          </cell>
          <cell r="U527">
            <v>0</v>
          </cell>
          <cell r="V527">
            <v>0</v>
          </cell>
          <cell r="W527">
            <v>0</v>
          </cell>
          <cell r="X527">
            <v>0</v>
          </cell>
          <cell r="Y527">
            <v>0</v>
          </cell>
          <cell r="Z527">
            <v>0</v>
          </cell>
          <cell r="AA527">
            <v>0</v>
          </cell>
          <cell r="AB527">
            <v>0</v>
          </cell>
          <cell r="AC527">
            <v>1</v>
          </cell>
          <cell r="AD527">
            <v>1</v>
          </cell>
          <cell r="AE527">
            <v>1</v>
          </cell>
          <cell r="AF527">
            <v>0</v>
          </cell>
          <cell r="AG527">
            <v>0</v>
          </cell>
          <cell r="AH527">
            <v>0</v>
          </cell>
          <cell r="AI527" t="str">
            <v xml:space="preserve"> -</v>
          </cell>
          <cell r="AJ527">
            <v>3</v>
          </cell>
          <cell r="AK527">
            <v>0</v>
          </cell>
          <cell r="AL527">
            <v>1</v>
          </cell>
        </row>
        <row r="528">
          <cell r="B528">
            <v>526</v>
          </cell>
          <cell r="C528">
            <v>5</v>
          </cell>
          <cell r="E528" t="str">
            <v>Tatjana TŠISTJAKOVA</v>
          </cell>
          <cell r="F528">
            <v>13</v>
          </cell>
          <cell r="H528" t="str">
            <v>Valeria PETROVA</v>
          </cell>
        </row>
        <row r="529">
          <cell r="B529">
            <v>527</v>
          </cell>
          <cell r="C529">
            <v>4</v>
          </cell>
          <cell r="D529" t="str">
            <v>A</v>
          </cell>
          <cell r="E529" t="str">
            <v>Reelica HANSON</v>
          </cell>
          <cell r="F529">
            <v>10</v>
          </cell>
          <cell r="G529" t="str">
            <v>X</v>
          </cell>
          <cell r="H529" t="str">
            <v>Anastassia MELNIKOVA</v>
          </cell>
          <cell r="I529" t="str">
            <v>11.4</v>
          </cell>
          <cell r="J529" t="str">
            <v>6.11</v>
          </cell>
          <cell r="K529" t="str">
            <v>11.6</v>
          </cell>
          <cell r="L529" t="str">
            <v>11.8</v>
          </cell>
          <cell r="M529" t="str">
            <v>0.0</v>
          </cell>
          <cell r="N529">
            <v>11</v>
          </cell>
          <cell r="O529">
            <v>4</v>
          </cell>
          <cell r="P529">
            <v>6</v>
          </cell>
          <cell r="Q529">
            <v>11</v>
          </cell>
          <cell r="R529">
            <v>11</v>
          </cell>
          <cell r="S529">
            <v>6</v>
          </cell>
          <cell r="T529">
            <v>11</v>
          </cell>
          <cell r="U529">
            <v>8</v>
          </cell>
          <cell r="V529">
            <v>0</v>
          </cell>
          <cell r="W529">
            <v>0</v>
          </cell>
          <cell r="X529">
            <v>1</v>
          </cell>
          <cell r="Y529">
            <v>0</v>
          </cell>
          <cell r="Z529">
            <v>1</v>
          </cell>
          <cell r="AA529">
            <v>1</v>
          </cell>
          <cell r="AB529">
            <v>0</v>
          </cell>
          <cell r="AC529">
            <v>0</v>
          </cell>
          <cell r="AD529">
            <v>1</v>
          </cell>
          <cell r="AE529">
            <v>0</v>
          </cell>
          <cell r="AF529">
            <v>0</v>
          </cell>
          <cell r="AG529">
            <v>0</v>
          </cell>
          <cell r="AH529">
            <v>3</v>
          </cell>
          <cell r="AI529" t="str">
            <v xml:space="preserve"> -</v>
          </cell>
          <cell r="AJ529">
            <v>1</v>
          </cell>
          <cell r="AK529">
            <v>1</v>
          </cell>
          <cell r="AL529">
            <v>0</v>
          </cell>
        </row>
        <row r="530">
          <cell r="B530">
            <v>528</v>
          </cell>
          <cell r="C530">
            <v>6</v>
          </cell>
          <cell r="D530" t="str">
            <v>C</v>
          </cell>
          <cell r="E530" t="str">
            <v>Ina JOSEPSONE (välis)</v>
          </cell>
          <cell r="F530">
            <v>11</v>
          </cell>
          <cell r="G530" t="str">
            <v>Y</v>
          </cell>
          <cell r="H530" t="str">
            <v>Vitalia REINOL</v>
          </cell>
          <cell r="I530" t="str">
            <v>11.8</v>
          </cell>
          <cell r="J530" t="str">
            <v>9.11</v>
          </cell>
          <cell r="K530" t="str">
            <v>12.14</v>
          </cell>
          <cell r="L530" t="str">
            <v>9.11</v>
          </cell>
          <cell r="M530" t="str">
            <v>0.0</v>
          </cell>
          <cell r="N530">
            <v>11</v>
          </cell>
          <cell r="O530">
            <v>8</v>
          </cell>
          <cell r="P530">
            <v>9</v>
          </cell>
          <cell r="Q530">
            <v>11</v>
          </cell>
          <cell r="R530">
            <v>12</v>
          </cell>
          <cell r="S530">
            <v>14</v>
          </cell>
          <cell r="T530">
            <v>9</v>
          </cell>
          <cell r="U530">
            <v>11</v>
          </cell>
          <cell r="V530">
            <v>0</v>
          </cell>
          <cell r="W530">
            <v>0</v>
          </cell>
          <cell r="X530">
            <v>1</v>
          </cell>
          <cell r="Y530">
            <v>0</v>
          </cell>
          <cell r="Z530">
            <v>0</v>
          </cell>
          <cell r="AA530">
            <v>0</v>
          </cell>
          <cell r="AB530">
            <v>0</v>
          </cell>
          <cell r="AC530">
            <v>0</v>
          </cell>
          <cell r="AD530">
            <v>1</v>
          </cell>
          <cell r="AE530">
            <v>1</v>
          </cell>
          <cell r="AF530">
            <v>1</v>
          </cell>
          <cell r="AG530">
            <v>0</v>
          </cell>
          <cell r="AH530">
            <v>1</v>
          </cell>
          <cell r="AI530" t="str">
            <v xml:space="preserve"> -</v>
          </cell>
          <cell r="AJ530">
            <v>3</v>
          </cell>
          <cell r="AK530">
            <v>0</v>
          </cell>
          <cell r="AL530">
            <v>1</v>
          </cell>
        </row>
        <row r="531">
          <cell r="B531">
            <v>529</v>
          </cell>
          <cell r="C531">
            <v>5</v>
          </cell>
          <cell r="D531" t="str">
            <v>B</v>
          </cell>
          <cell r="E531" t="str">
            <v>Tatjana TŠISTJAKOVA</v>
          </cell>
          <cell r="F531">
            <v>12</v>
          </cell>
          <cell r="G531" t="str">
            <v>Z</v>
          </cell>
          <cell r="H531" t="str">
            <v>Arina LITVINOVA</v>
          </cell>
          <cell r="I531" t="str">
            <v>11.5</v>
          </cell>
          <cell r="J531" t="str">
            <v>11.5</v>
          </cell>
          <cell r="K531" t="str">
            <v>11.7</v>
          </cell>
          <cell r="L531" t="str">
            <v>0.0</v>
          </cell>
          <cell r="M531" t="str">
            <v>0.0</v>
          </cell>
          <cell r="N531">
            <v>11</v>
          </cell>
          <cell r="O531">
            <v>5</v>
          </cell>
          <cell r="P531">
            <v>11</v>
          </cell>
          <cell r="Q531">
            <v>5</v>
          </cell>
          <cell r="R531">
            <v>11</v>
          </cell>
          <cell r="S531">
            <v>7</v>
          </cell>
          <cell r="T531">
            <v>0</v>
          </cell>
          <cell r="U531">
            <v>0</v>
          </cell>
          <cell r="V531">
            <v>0</v>
          </cell>
          <cell r="W531">
            <v>0</v>
          </cell>
          <cell r="X531">
            <v>1</v>
          </cell>
          <cell r="Y531">
            <v>1</v>
          </cell>
          <cell r="Z531">
            <v>1</v>
          </cell>
          <cell r="AA531">
            <v>0</v>
          </cell>
          <cell r="AB531">
            <v>0</v>
          </cell>
          <cell r="AC531">
            <v>0</v>
          </cell>
          <cell r="AD531">
            <v>0</v>
          </cell>
          <cell r="AE531">
            <v>0</v>
          </cell>
          <cell r="AF531">
            <v>0</v>
          </cell>
          <cell r="AG531">
            <v>0</v>
          </cell>
          <cell r="AH531">
            <v>3</v>
          </cell>
          <cell r="AI531" t="str">
            <v xml:space="preserve"> -</v>
          </cell>
          <cell r="AJ531">
            <v>0</v>
          </cell>
          <cell r="AK531">
            <v>1</v>
          </cell>
          <cell r="AL531">
            <v>0</v>
          </cell>
          <cell r="AM531">
            <v>1</v>
          </cell>
          <cell r="AN531">
            <v>1</v>
          </cell>
        </row>
        <row r="532">
          <cell r="B532">
            <v>530</v>
          </cell>
          <cell r="AK532">
            <v>4</v>
          </cell>
          <cell r="AL532">
            <v>3</v>
          </cell>
          <cell r="AM532" t="str">
            <v>4 - 3</v>
          </cell>
          <cell r="AN532">
            <v>2</v>
          </cell>
        </row>
        <row r="533">
          <cell r="B533">
            <v>531</v>
          </cell>
          <cell r="C533">
            <v>3</v>
          </cell>
          <cell r="D533">
            <v>4</v>
          </cell>
          <cell r="E533" t="str">
            <v>LTK Kalev</v>
          </cell>
          <cell r="F533">
            <v>9</v>
          </cell>
          <cell r="G533">
            <v>1</v>
          </cell>
          <cell r="H533" t="str">
            <v>Maardu LTK</v>
          </cell>
          <cell r="AO533" t="str">
            <v xml:space="preserve"> </v>
          </cell>
          <cell r="AP533" t="str">
            <v xml:space="preserve"> </v>
          </cell>
        </row>
        <row r="534">
          <cell r="B534">
            <v>532</v>
          </cell>
          <cell r="C534">
            <v>4</v>
          </cell>
          <cell r="D534" t="str">
            <v>A</v>
          </cell>
          <cell r="E534" t="str">
            <v>Pille VEESAAR</v>
          </cell>
          <cell r="F534">
            <v>11</v>
          </cell>
          <cell r="G534" t="str">
            <v>Y</v>
          </cell>
          <cell r="H534" t="str">
            <v>Alina JAGNENKOVA</v>
          </cell>
          <cell r="I534" t="str">
            <v>11.9</v>
          </cell>
          <cell r="J534" t="str">
            <v>9.11</v>
          </cell>
          <cell r="K534" t="str">
            <v>6.11</v>
          </cell>
          <cell r="L534" t="str">
            <v>6.11</v>
          </cell>
          <cell r="M534" t="str">
            <v>0.0</v>
          </cell>
          <cell r="N534">
            <v>11</v>
          </cell>
          <cell r="O534">
            <v>9</v>
          </cell>
          <cell r="P534">
            <v>9</v>
          </cell>
          <cell r="Q534">
            <v>11</v>
          </cell>
          <cell r="R534">
            <v>6</v>
          </cell>
          <cell r="S534">
            <v>11</v>
          </cell>
          <cell r="T534">
            <v>6</v>
          </cell>
          <cell r="U534">
            <v>11</v>
          </cell>
          <cell r="V534">
            <v>0</v>
          </cell>
          <cell r="W534">
            <v>0</v>
          </cell>
          <cell r="X534">
            <v>1</v>
          </cell>
          <cell r="Y534">
            <v>0</v>
          </cell>
          <cell r="Z534">
            <v>0</v>
          </cell>
          <cell r="AA534">
            <v>0</v>
          </cell>
          <cell r="AB534">
            <v>0</v>
          </cell>
          <cell r="AC534">
            <v>0</v>
          </cell>
          <cell r="AD534">
            <v>1</v>
          </cell>
          <cell r="AE534">
            <v>1</v>
          </cell>
          <cell r="AF534">
            <v>1</v>
          </cell>
          <cell r="AG534">
            <v>0</v>
          </cell>
          <cell r="AH534">
            <v>1</v>
          </cell>
          <cell r="AI534" t="str">
            <v xml:space="preserve"> -</v>
          </cell>
          <cell r="AJ534">
            <v>3</v>
          </cell>
          <cell r="AK534">
            <v>0</v>
          </cell>
          <cell r="AL534">
            <v>1</v>
          </cell>
        </row>
        <row r="535">
          <cell r="B535">
            <v>533</v>
          </cell>
          <cell r="C535">
            <v>5</v>
          </cell>
          <cell r="D535" t="str">
            <v>B</v>
          </cell>
          <cell r="E535" t="str">
            <v>Merje AAS</v>
          </cell>
          <cell r="F535">
            <v>10</v>
          </cell>
          <cell r="G535" t="str">
            <v>X</v>
          </cell>
          <cell r="H535" t="str">
            <v>Anita LISSOVENKO</v>
          </cell>
          <cell r="I535" t="str">
            <v>8.11</v>
          </cell>
          <cell r="J535" t="str">
            <v>11.9</v>
          </cell>
          <cell r="K535" t="str">
            <v>11.7</v>
          </cell>
          <cell r="L535" t="str">
            <v>7.11</v>
          </cell>
          <cell r="M535" t="str">
            <v>11.5</v>
          </cell>
          <cell r="N535">
            <v>8</v>
          </cell>
          <cell r="O535">
            <v>11</v>
          </cell>
          <cell r="P535">
            <v>11</v>
          </cell>
          <cell r="Q535">
            <v>9</v>
          </cell>
          <cell r="R535">
            <v>11</v>
          </cell>
          <cell r="S535">
            <v>7</v>
          </cell>
          <cell r="T535">
            <v>7</v>
          </cell>
          <cell r="U535">
            <v>11</v>
          </cell>
          <cell r="V535">
            <v>11</v>
          </cell>
          <cell r="W535">
            <v>5</v>
          </cell>
          <cell r="X535">
            <v>0</v>
          </cell>
          <cell r="Y535">
            <v>1</v>
          </cell>
          <cell r="Z535">
            <v>1</v>
          </cell>
          <cell r="AA535">
            <v>0</v>
          </cell>
          <cell r="AB535">
            <v>1</v>
          </cell>
          <cell r="AC535">
            <v>1</v>
          </cell>
          <cell r="AD535">
            <v>0</v>
          </cell>
          <cell r="AE535">
            <v>0</v>
          </cell>
          <cell r="AF535">
            <v>1</v>
          </cell>
          <cell r="AG535">
            <v>0</v>
          </cell>
          <cell r="AH535">
            <v>3</v>
          </cell>
          <cell r="AI535" t="str">
            <v xml:space="preserve"> -</v>
          </cell>
          <cell r="AJ535">
            <v>2</v>
          </cell>
          <cell r="AK535">
            <v>1</v>
          </cell>
          <cell r="AL535">
            <v>0</v>
          </cell>
        </row>
        <row r="536">
          <cell r="B536">
            <v>534</v>
          </cell>
          <cell r="C536">
            <v>6</v>
          </cell>
          <cell r="D536" t="str">
            <v>C</v>
          </cell>
          <cell r="E536" t="str">
            <v>Kätlin LATT</v>
          </cell>
          <cell r="F536">
            <v>12</v>
          </cell>
          <cell r="G536" t="str">
            <v>Z</v>
          </cell>
          <cell r="H536" t="str">
            <v>Valeria SARÕTSEVA</v>
          </cell>
          <cell r="I536" t="str">
            <v>11.6</v>
          </cell>
          <cell r="J536" t="str">
            <v>11.3</v>
          </cell>
          <cell r="K536" t="str">
            <v>11.4</v>
          </cell>
          <cell r="L536" t="str">
            <v>0.0</v>
          </cell>
          <cell r="M536" t="str">
            <v>0.0</v>
          </cell>
          <cell r="N536">
            <v>11</v>
          </cell>
          <cell r="O536">
            <v>6</v>
          </cell>
          <cell r="P536">
            <v>11</v>
          </cell>
          <cell r="Q536">
            <v>3</v>
          </cell>
          <cell r="R536">
            <v>11</v>
          </cell>
          <cell r="S536">
            <v>4</v>
          </cell>
          <cell r="T536">
            <v>0</v>
          </cell>
          <cell r="U536">
            <v>0</v>
          </cell>
          <cell r="V536">
            <v>0</v>
          </cell>
          <cell r="W536">
            <v>0</v>
          </cell>
          <cell r="X536">
            <v>1</v>
          </cell>
          <cell r="Y536">
            <v>1</v>
          </cell>
          <cell r="Z536">
            <v>1</v>
          </cell>
          <cell r="AA536">
            <v>0</v>
          </cell>
          <cell r="AB536">
            <v>0</v>
          </cell>
          <cell r="AC536">
            <v>0</v>
          </cell>
          <cell r="AD536">
            <v>0</v>
          </cell>
          <cell r="AE536">
            <v>0</v>
          </cell>
          <cell r="AF536">
            <v>0</v>
          </cell>
          <cell r="AG536">
            <v>0</v>
          </cell>
          <cell r="AH536">
            <v>3</v>
          </cell>
          <cell r="AI536" t="str">
            <v xml:space="preserve"> -</v>
          </cell>
          <cell r="AJ536">
            <v>0</v>
          </cell>
          <cell r="AK536">
            <v>1</v>
          </cell>
          <cell r="AL536">
            <v>0</v>
          </cell>
        </row>
        <row r="537">
          <cell r="B537">
            <v>535</v>
          </cell>
          <cell r="C537">
            <v>4</v>
          </cell>
          <cell r="E537" t="str">
            <v>Pille VEESAAR</v>
          </cell>
          <cell r="F537">
            <v>10</v>
          </cell>
          <cell r="H537" t="str">
            <v>Anita LISSOVENKO</v>
          </cell>
          <cell r="I537" t="str">
            <v>11.5</v>
          </cell>
          <cell r="J537" t="str">
            <v>9.11</v>
          </cell>
          <cell r="K537" t="str">
            <v>8.11</v>
          </cell>
          <cell r="L537" t="str">
            <v>5.11</v>
          </cell>
          <cell r="M537" t="str">
            <v>0.0</v>
          </cell>
          <cell r="N537">
            <v>11</v>
          </cell>
          <cell r="O537">
            <v>5</v>
          </cell>
          <cell r="P537">
            <v>9</v>
          </cell>
          <cell r="Q537">
            <v>11</v>
          </cell>
          <cell r="R537">
            <v>8</v>
          </cell>
          <cell r="S537">
            <v>11</v>
          </cell>
          <cell r="T537">
            <v>5</v>
          </cell>
          <cell r="U537">
            <v>11</v>
          </cell>
          <cell r="V537">
            <v>0</v>
          </cell>
          <cell r="W537">
            <v>0</v>
          </cell>
          <cell r="X537">
            <v>1</v>
          </cell>
          <cell r="Y537">
            <v>0</v>
          </cell>
          <cell r="Z537">
            <v>0</v>
          </cell>
          <cell r="AA537">
            <v>0</v>
          </cell>
          <cell r="AB537">
            <v>0</v>
          </cell>
          <cell r="AC537">
            <v>0</v>
          </cell>
          <cell r="AD537">
            <v>1</v>
          </cell>
          <cell r="AE537">
            <v>1</v>
          </cell>
          <cell r="AF537">
            <v>1</v>
          </cell>
          <cell r="AG537">
            <v>0</v>
          </cell>
          <cell r="AH537">
            <v>1</v>
          </cell>
          <cell r="AI537" t="str">
            <v xml:space="preserve"> -</v>
          </cell>
          <cell r="AJ537">
            <v>3</v>
          </cell>
          <cell r="AK537">
            <v>0</v>
          </cell>
          <cell r="AL537">
            <v>1</v>
          </cell>
        </row>
        <row r="538">
          <cell r="B538">
            <v>536</v>
          </cell>
          <cell r="C538">
            <v>6</v>
          </cell>
          <cell r="E538" t="str">
            <v>Kätlin LATT</v>
          </cell>
          <cell r="F538">
            <v>11</v>
          </cell>
          <cell r="H538" t="str">
            <v>Alina JAGNENKOVA</v>
          </cell>
        </row>
        <row r="539">
          <cell r="B539">
            <v>537</v>
          </cell>
          <cell r="C539">
            <v>4</v>
          </cell>
          <cell r="D539" t="str">
            <v>A</v>
          </cell>
          <cell r="E539" t="str">
            <v>Pille VEESAAR</v>
          </cell>
          <cell r="F539">
            <v>10</v>
          </cell>
          <cell r="G539" t="str">
            <v>X</v>
          </cell>
          <cell r="H539" t="str">
            <v>Anita LISSOVENKO</v>
          </cell>
          <cell r="I539" t="str">
            <v>11.9</v>
          </cell>
          <cell r="J539" t="str">
            <v>11.6</v>
          </cell>
          <cell r="K539" t="str">
            <v>11.7</v>
          </cell>
          <cell r="L539" t="str">
            <v>0.0</v>
          </cell>
          <cell r="M539" t="str">
            <v>0.0</v>
          </cell>
          <cell r="N539">
            <v>11</v>
          </cell>
          <cell r="O539">
            <v>9</v>
          </cell>
          <cell r="P539">
            <v>11</v>
          </cell>
          <cell r="Q539">
            <v>6</v>
          </cell>
          <cell r="R539">
            <v>11</v>
          </cell>
          <cell r="S539">
            <v>7</v>
          </cell>
          <cell r="T539">
            <v>0</v>
          </cell>
          <cell r="U539">
            <v>0</v>
          </cell>
          <cell r="V539">
            <v>0</v>
          </cell>
          <cell r="W539">
            <v>0</v>
          </cell>
          <cell r="X539">
            <v>1</v>
          </cell>
          <cell r="Y539">
            <v>1</v>
          </cell>
          <cell r="Z539">
            <v>1</v>
          </cell>
          <cell r="AA539">
            <v>0</v>
          </cell>
          <cell r="AB539">
            <v>0</v>
          </cell>
          <cell r="AC539">
            <v>0</v>
          </cell>
          <cell r="AD539">
            <v>0</v>
          </cell>
          <cell r="AE539">
            <v>0</v>
          </cell>
          <cell r="AF539">
            <v>0</v>
          </cell>
          <cell r="AG539">
            <v>0</v>
          </cell>
          <cell r="AH539">
            <v>3</v>
          </cell>
          <cell r="AI539" t="str">
            <v xml:space="preserve"> -</v>
          </cell>
          <cell r="AJ539">
            <v>0</v>
          </cell>
          <cell r="AK539">
            <v>1</v>
          </cell>
          <cell r="AL539">
            <v>0</v>
          </cell>
        </row>
        <row r="540">
          <cell r="B540">
            <v>538</v>
          </cell>
          <cell r="C540">
            <v>6</v>
          </cell>
          <cell r="D540" t="str">
            <v>C</v>
          </cell>
          <cell r="E540" t="str">
            <v>Kätlin LATT</v>
          </cell>
          <cell r="F540">
            <v>11</v>
          </cell>
          <cell r="G540" t="str">
            <v>Y</v>
          </cell>
          <cell r="H540" t="str">
            <v>Alina JAGNENKOVA</v>
          </cell>
          <cell r="I540" t="str">
            <v>11.0</v>
          </cell>
          <cell r="J540" t="str">
            <v>9.11</v>
          </cell>
          <cell r="K540" t="str">
            <v>11.5</v>
          </cell>
          <cell r="L540" t="str">
            <v>11.6</v>
          </cell>
          <cell r="M540" t="str">
            <v>0.0</v>
          </cell>
          <cell r="N540">
            <v>11</v>
          </cell>
          <cell r="O540">
            <v>0</v>
          </cell>
          <cell r="P540">
            <v>9</v>
          </cell>
          <cell r="Q540">
            <v>11</v>
          </cell>
          <cell r="R540">
            <v>11</v>
          </cell>
          <cell r="S540">
            <v>5</v>
          </cell>
          <cell r="T540">
            <v>11</v>
          </cell>
          <cell r="U540">
            <v>6</v>
          </cell>
          <cell r="V540">
            <v>0</v>
          </cell>
          <cell r="W540">
            <v>0</v>
          </cell>
          <cell r="X540">
            <v>1</v>
          </cell>
          <cell r="Y540">
            <v>0</v>
          </cell>
          <cell r="Z540">
            <v>1</v>
          </cell>
          <cell r="AA540">
            <v>1</v>
          </cell>
          <cell r="AB540">
            <v>0</v>
          </cell>
          <cell r="AC540">
            <v>0</v>
          </cell>
          <cell r="AD540">
            <v>1</v>
          </cell>
          <cell r="AE540">
            <v>0</v>
          </cell>
          <cell r="AF540">
            <v>0</v>
          </cell>
          <cell r="AG540">
            <v>0</v>
          </cell>
          <cell r="AH540">
            <v>3</v>
          </cell>
          <cell r="AI540" t="str">
            <v xml:space="preserve"> -</v>
          </cell>
          <cell r="AJ540">
            <v>1</v>
          </cell>
          <cell r="AK540">
            <v>1</v>
          </cell>
          <cell r="AL540">
            <v>0</v>
          </cell>
        </row>
        <row r="541">
          <cell r="B541">
            <v>539</v>
          </cell>
          <cell r="C541">
            <v>5</v>
          </cell>
          <cell r="D541" t="str">
            <v>B</v>
          </cell>
          <cell r="E541" t="str">
            <v>Merje AAS</v>
          </cell>
          <cell r="F541">
            <v>12</v>
          </cell>
          <cell r="G541" t="str">
            <v>Z</v>
          </cell>
          <cell r="H541" t="str">
            <v>Valeria SARÕTSEVA</v>
          </cell>
          <cell r="I541" t="str">
            <v>0.0</v>
          </cell>
          <cell r="J541" t="str">
            <v>0.0</v>
          </cell>
          <cell r="K541" t="str">
            <v>0.0</v>
          </cell>
          <cell r="L541" t="str">
            <v>0.0</v>
          </cell>
          <cell r="M541" t="str">
            <v>0.0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t="str">
            <v xml:space="preserve"> -</v>
          </cell>
          <cell r="AJ541">
            <v>0</v>
          </cell>
          <cell r="AK541">
            <v>0</v>
          </cell>
          <cell r="AL541">
            <v>0</v>
          </cell>
          <cell r="AM541">
            <v>1</v>
          </cell>
          <cell r="AN541">
            <v>1</v>
          </cell>
        </row>
        <row r="542">
          <cell r="B542">
            <v>540</v>
          </cell>
          <cell r="AK542">
            <v>4</v>
          </cell>
          <cell r="AL542">
            <v>2</v>
          </cell>
          <cell r="AM542" t="str">
            <v>2 - 4</v>
          </cell>
          <cell r="AN542">
            <v>1</v>
          </cell>
        </row>
        <row r="543">
          <cell r="B543">
            <v>541</v>
          </cell>
          <cell r="C543">
            <v>3</v>
          </cell>
          <cell r="D543">
            <v>5</v>
          </cell>
          <cell r="E543" t="str">
            <v>Pärnu-Jaagupi LTK</v>
          </cell>
          <cell r="F543">
            <v>9</v>
          </cell>
          <cell r="G543">
            <v>7</v>
          </cell>
          <cell r="H543" t="str">
            <v>TalTech SK / Rakvere SK</v>
          </cell>
          <cell r="AO543" t="str">
            <v xml:space="preserve"> </v>
          </cell>
          <cell r="AP543" t="str">
            <v xml:space="preserve"> </v>
          </cell>
        </row>
        <row r="544">
          <cell r="B544">
            <v>542</v>
          </cell>
          <cell r="C544">
            <v>4</v>
          </cell>
          <cell r="D544" t="str">
            <v>A</v>
          </cell>
          <cell r="E544" t="e">
            <v>#N/A</v>
          </cell>
          <cell r="F544">
            <v>11</v>
          </cell>
          <cell r="G544" t="str">
            <v>Y</v>
          </cell>
          <cell r="H544" t="e">
            <v>#N/A</v>
          </cell>
          <cell r="I544" t="str">
            <v>0.0</v>
          </cell>
          <cell r="J544" t="str">
            <v>0.0</v>
          </cell>
          <cell r="K544" t="str">
            <v>0.0</v>
          </cell>
          <cell r="L544" t="str">
            <v>0.0</v>
          </cell>
          <cell r="M544" t="str">
            <v>0.0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t="str">
            <v xml:space="preserve"> -</v>
          </cell>
          <cell r="AJ544">
            <v>0</v>
          </cell>
          <cell r="AK544">
            <v>0</v>
          </cell>
          <cell r="AL544">
            <v>0</v>
          </cell>
        </row>
        <row r="545">
          <cell r="B545">
            <v>543</v>
          </cell>
          <cell r="C545">
            <v>5</v>
          </cell>
          <cell r="D545" t="str">
            <v>B</v>
          </cell>
          <cell r="E545" t="e">
            <v>#N/A</v>
          </cell>
          <cell r="F545">
            <v>10</v>
          </cell>
          <cell r="G545" t="str">
            <v>X</v>
          </cell>
          <cell r="H545" t="e">
            <v>#N/A</v>
          </cell>
          <cell r="I545" t="str">
            <v>0.0</v>
          </cell>
          <cell r="J545" t="str">
            <v>0.0</v>
          </cell>
          <cell r="K545" t="str">
            <v>0.0</v>
          </cell>
          <cell r="L545" t="str">
            <v>0.0</v>
          </cell>
          <cell r="M545" t="str">
            <v>0.0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t="str">
            <v xml:space="preserve"> -</v>
          </cell>
          <cell r="AJ545">
            <v>0</v>
          </cell>
          <cell r="AK545">
            <v>0</v>
          </cell>
          <cell r="AL545">
            <v>0</v>
          </cell>
        </row>
        <row r="546">
          <cell r="B546">
            <v>544</v>
          </cell>
          <cell r="C546">
            <v>6</v>
          </cell>
          <cell r="D546" t="str">
            <v>C</v>
          </cell>
          <cell r="E546" t="e">
            <v>#N/A</v>
          </cell>
          <cell r="F546">
            <v>12</v>
          </cell>
          <cell r="G546" t="str">
            <v>Z</v>
          </cell>
          <cell r="H546" t="e">
            <v>#N/A</v>
          </cell>
          <cell r="I546" t="str">
            <v>0.0</v>
          </cell>
          <cell r="J546" t="str">
            <v>0.0</v>
          </cell>
          <cell r="K546" t="str">
            <v>0.0</v>
          </cell>
          <cell r="L546" t="str">
            <v>0.0</v>
          </cell>
          <cell r="M546" t="str">
            <v>0.0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t="str">
            <v xml:space="preserve"> -</v>
          </cell>
          <cell r="AJ546">
            <v>0</v>
          </cell>
          <cell r="AK546">
            <v>0</v>
          </cell>
          <cell r="AL546">
            <v>0</v>
          </cell>
        </row>
        <row r="547">
          <cell r="B547">
            <v>545</v>
          </cell>
          <cell r="C547">
            <v>7</v>
          </cell>
          <cell r="E547" t="e">
            <v>#N/A</v>
          </cell>
          <cell r="F547">
            <v>13</v>
          </cell>
          <cell r="H547" t="e">
            <v>#N/A</v>
          </cell>
          <cell r="I547" t="str">
            <v>0.0</v>
          </cell>
          <cell r="J547" t="str">
            <v>0.0</v>
          </cell>
          <cell r="K547" t="str">
            <v>0.0</v>
          </cell>
          <cell r="L547" t="str">
            <v>0.0</v>
          </cell>
          <cell r="M547" t="str">
            <v>0.0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t="str">
            <v xml:space="preserve"> -</v>
          </cell>
          <cell r="AJ547">
            <v>0</v>
          </cell>
          <cell r="AK547">
            <v>0</v>
          </cell>
          <cell r="AL547">
            <v>0</v>
          </cell>
        </row>
        <row r="548">
          <cell r="B548">
            <v>546</v>
          </cell>
          <cell r="C548">
            <v>8</v>
          </cell>
          <cell r="E548" t="e">
            <v>#N/A</v>
          </cell>
          <cell r="F548">
            <v>14</v>
          </cell>
          <cell r="H548" t="e">
            <v>#N/A</v>
          </cell>
        </row>
        <row r="549">
          <cell r="B549">
            <v>547</v>
          </cell>
          <cell r="C549">
            <v>4</v>
          </cell>
          <cell r="D549" t="str">
            <v>A</v>
          </cell>
          <cell r="E549" t="e">
            <v>#N/A</v>
          </cell>
          <cell r="F549">
            <v>10</v>
          </cell>
          <cell r="G549" t="str">
            <v>X</v>
          </cell>
          <cell r="H549" t="e">
            <v>#N/A</v>
          </cell>
          <cell r="I549" t="str">
            <v>0.0</v>
          </cell>
          <cell r="J549" t="str">
            <v>0.0</v>
          </cell>
          <cell r="K549" t="str">
            <v>0.0</v>
          </cell>
          <cell r="L549" t="str">
            <v>0.0</v>
          </cell>
          <cell r="M549" t="str">
            <v>0.0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t="str">
            <v xml:space="preserve"> -</v>
          </cell>
          <cell r="AJ549">
            <v>0</v>
          </cell>
          <cell r="AK549">
            <v>0</v>
          </cell>
          <cell r="AL549">
            <v>0</v>
          </cell>
        </row>
        <row r="550">
          <cell r="B550">
            <v>548</v>
          </cell>
          <cell r="C550">
            <v>6</v>
          </cell>
          <cell r="D550" t="str">
            <v>C</v>
          </cell>
          <cell r="E550" t="e">
            <v>#N/A</v>
          </cell>
          <cell r="F550">
            <v>11</v>
          </cell>
          <cell r="G550" t="str">
            <v>Y</v>
          </cell>
          <cell r="H550" t="e">
            <v>#N/A</v>
          </cell>
          <cell r="I550" t="str">
            <v>0.0</v>
          </cell>
          <cell r="J550" t="str">
            <v>0.0</v>
          </cell>
          <cell r="K550" t="str">
            <v>0.0</v>
          </cell>
          <cell r="L550" t="str">
            <v>0.0</v>
          </cell>
          <cell r="M550" t="str">
            <v>0.0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t="str">
            <v xml:space="preserve"> -</v>
          </cell>
          <cell r="AJ550">
            <v>0</v>
          </cell>
          <cell r="AK550">
            <v>0</v>
          </cell>
          <cell r="AL550">
            <v>0</v>
          </cell>
        </row>
        <row r="551">
          <cell r="B551">
            <v>549</v>
          </cell>
          <cell r="C551">
            <v>5</v>
          </cell>
          <cell r="D551" t="str">
            <v>B</v>
          </cell>
          <cell r="E551" t="e">
            <v>#N/A</v>
          </cell>
          <cell r="F551">
            <v>12</v>
          </cell>
          <cell r="G551" t="str">
            <v>Z</v>
          </cell>
          <cell r="H551" t="e">
            <v>#N/A</v>
          </cell>
          <cell r="I551" t="str">
            <v>0.0</v>
          </cell>
          <cell r="J551" t="str">
            <v>0.0</v>
          </cell>
          <cell r="K551" t="str">
            <v>0.0</v>
          </cell>
          <cell r="L551" t="str">
            <v>0.0</v>
          </cell>
          <cell r="M551" t="str">
            <v>0.0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t="str">
            <v xml:space="preserve"> -</v>
          </cell>
          <cell r="AJ551">
            <v>0</v>
          </cell>
          <cell r="AK551">
            <v>0</v>
          </cell>
          <cell r="AL551">
            <v>0</v>
          </cell>
          <cell r="AM551">
            <v>1</v>
          </cell>
          <cell r="AN551">
            <v>1</v>
          </cell>
        </row>
        <row r="552">
          <cell r="B552">
            <v>550</v>
          </cell>
          <cell r="AK552">
            <v>0</v>
          </cell>
          <cell r="AL552">
            <v>0</v>
          </cell>
          <cell r="AM552" t="str">
            <v/>
          </cell>
          <cell r="AN552" t="str">
            <v/>
          </cell>
        </row>
        <row r="553">
          <cell r="B553">
            <v>551</v>
          </cell>
          <cell r="C553">
            <v>3</v>
          </cell>
          <cell r="D553">
            <v>8</v>
          </cell>
          <cell r="E553" t="str">
            <v>-</v>
          </cell>
          <cell r="F553">
            <v>9</v>
          </cell>
          <cell r="G553">
            <v>6</v>
          </cell>
          <cell r="H553" t="str">
            <v>Lauatennisekeskus</v>
          </cell>
          <cell r="AO553" t="str">
            <v xml:space="preserve"> </v>
          </cell>
          <cell r="AP553" t="str">
            <v xml:space="preserve"> </v>
          </cell>
        </row>
        <row r="554">
          <cell r="B554">
            <v>552</v>
          </cell>
          <cell r="C554">
            <v>4</v>
          </cell>
          <cell r="D554" t="str">
            <v>A</v>
          </cell>
          <cell r="E554" t="e">
            <v>#N/A</v>
          </cell>
          <cell r="F554">
            <v>11</v>
          </cell>
          <cell r="G554" t="str">
            <v>Y</v>
          </cell>
          <cell r="H554" t="e">
            <v>#N/A</v>
          </cell>
          <cell r="I554" t="str">
            <v>0.0</v>
          </cell>
          <cell r="J554" t="str">
            <v>0.0</v>
          </cell>
          <cell r="K554" t="str">
            <v>0.0</v>
          </cell>
          <cell r="L554" t="str">
            <v>0.0</v>
          </cell>
          <cell r="M554" t="str">
            <v>0.0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t="str">
            <v xml:space="preserve"> -</v>
          </cell>
          <cell r="AJ554">
            <v>0</v>
          </cell>
          <cell r="AK554">
            <v>0</v>
          </cell>
          <cell r="AL554">
            <v>0</v>
          </cell>
        </row>
        <row r="555">
          <cell r="B555">
            <v>553</v>
          </cell>
          <cell r="C555">
            <v>5</v>
          </cell>
          <cell r="D555" t="str">
            <v>B</v>
          </cell>
          <cell r="E555" t="e">
            <v>#N/A</v>
          </cell>
          <cell r="F555">
            <v>10</v>
          </cell>
          <cell r="G555" t="str">
            <v>X</v>
          </cell>
          <cell r="H555" t="e">
            <v>#N/A</v>
          </cell>
          <cell r="I555" t="str">
            <v>0.0</v>
          </cell>
          <cell r="J555" t="str">
            <v>0.0</v>
          </cell>
          <cell r="K555" t="str">
            <v>0.0</v>
          </cell>
          <cell r="L555" t="str">
            <v>0.0</v>
          </cell>
          <cell r="M555" t="str">
            <v>0.0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t="str">
            <v xml:space="preserve"> -</v>
          </cell>
          <cell r="AJ555">
            <v>0</v>
          </cell>
          <cell r="AK555">
            <v>0</v>
          </cell>
          <cell r="AL555">
            <v>0</v>
          </cell>
        </row>
        <row r="556">
          <cell r="B556">
            <v>554</v>
          </cell>
          <cell r="C556">
            <v>6</v>
          </cell>
          <cell r="D556" t="str">
            <v>C</v>
          </cell>
          <cell r="E556" t="e">
            <v>#N/A</v>
          </cell>
          <cell r="F556">
            <v>12</v>
          </cell>
          <cell r="G556" t="str">
            <v>Z</v>
          </cell>
          <cell r="H556" t="e">
            <v>#N/A</v>
          </cell>
          <cell r="I556" t="str">
            <v>0.0</v>
          </cell>
          <cell r="J556" t="str">
            <v>0.0</v>
          </cell>
          <cell r="K556" t="str">
            <v>0.0</v>
          </cell>
          <cell r="L556" t="str">
            <v>0.0</v>
          </cell>
          <cell r="M556" t="str">
            <v>0.0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t="str">
            <v xml:space="preserve"> -</v>
          </cell>
          <cell r="AJ556">
            <v>0</v>
          </cell>
          <cell r="AK556">
            <v>0</v>
          </cell>
          <cell r="AL556">
            <v>0</v>
          </cell>
        </row>
        <row r="557">
          <cell r="B557">
            <v>555</v>
          </cell>
          <cell r="C557">
            <v>7</v>
          </cell>
          <cell r="E557" t="e">
            <v>#N/A</v>
          </cell>
          <cell r="F557">
            <v>13</v>
          </cell>
          <cell r="H557" t="e">
            <v>#N/A</v>
          </cell>
          <cell r="I557" t="str">
            <v>0.0</v>
          </cell>
          <cell r="J557" t="str">
            <v>0.0</v>
          </cell>
          <cell r="K557" t="str">
            <v>0.0</v>
          </cell>
          <cell r="L557" t="str">
            <v>0.0</v>
          </cell>
          <cell r="M557" t="str">
            <v>0.0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t="str">
            <v xml:space="preserve"> -</v>
          </cell>
          <cell r="AJ557">
            <v>0</v>
          </cell>
          <cell r="AK557">
            <v>0</v>
          </cell>
          <cell r="AL557">
            <v>0</v>
          </cell>
        </row>
        <row r="558">
          <cell r="B558">
            <v>556</v>
          </cell>
          <cell r="C558">
            <v>8</v>
          </cell>
          <cell r="E558" t="e">
            <v>#N/A</v>
          </cell>
          <cell r="F558">
            <v>14</v>
          </cell>
          <cell r="H558" t="e">
            <v>#N/A</v>
          </cell>
        </row>
        <row r="559">
          <cell r="B559">
            <v>557</v>
          </cell>
          <cell r="C559">
            <v>4</v>
          </cell>
          <cell r="D559" t="str">
            <v>A</v>
          </cell>
          <cell r="E559" t="e">
            <v>#N/A</v>
          </cell>
          <cell r="F559">
            <v>10</v>
          </cell>
          <cell r="G559" t="str">
            <v>X</v>
          </cell>
          <cell r="H559" t="e">
            <v>#N/A</v>
          </cell>
          <cell r="I559" t="str">
            <v>0.0</v>
          </cell>
          <cell r="J559" t="str">
            <v>0.0</v>
          </cell>
          <cell r="K559" t="str">
            <v>0.0</v>
          </cell>
          <cell r="L559" t="str">
            <v>0.0</v>
          </cell>
          <cell r="M559" t="str">
            <v>0.0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t="str">
            <v xml:space="preserve"> -</v>
          </cell>
          <cell r="AJ559">
            <v>0</v>
          </cell>
          <cell r="AK559">
            <v>0</v>
          </cell>
          <cell r="AL559">
            <v>0</v>
          </cell>
        </row>
        <row r="560">
          <cell r="B560">
            <v>558</v>
          </cell>
          <cell r="C560">
            <v>6</v>
          </cell>
          <cell r="D560" t="str">
            <v>C</v>
          </cell>
          <cell r="E560" t="e">
            <v>#N/A</v>
          </cell>
          <cell r="F560">
            <v>11</v>
          </cell>
          <cell r="G560" t="str">
            <v>Y</v>
          </cell>
          <cell r="H560" t="e">
            <v>#N/A</v>
          </cell>
          <cell r="I560" t="str">
            <v>0.0</v>
          </cell>
          <cell r="J560" t="str">
            <v>0.0</v>
          </cell>
          <cell r="K560" t="str">
            <v>0.0</v>
          </cell>
          <cell r="L560" t="str">
            <v>0.0</v>
          </cell>
          <cell r="M560" t="str">
            <v>0.0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t="str">
            <v xml:space="preserve"> -</v>
          </cell>
          <cell r="AJ560">
            <v>0</v>
          </cell>
          <cell r="AK560">
            <v>0</v>
          </cell>
          <cell r="AL560">
            <v>0</v>
          </cell>
        </row>
        <row r="561">
          <cell r="B561">
            <v>559</v>
          </cell>
          <cell r="C561">
            <v>5</v>
          </cell>
          <cell r="D561" t="str">
            <v>B</v>
          </cell>
          <cell r="E561" t="e">
            <v>#N/A</v>
          </cell>
          <cell r="F561">
            <v>12</v>
          </cell>
          <cell r="G561" t="str">
            <v>Z</v>
          </cell>
          <cell r="H561" t="e">
            <v>#N/A</v>
          </cell>
          <cell r="I561" t="str">
            <v>0.0</v>
          </cell>
          <cell r="J561" t="str">
            <v>0.0</v>
          </cell>
          <cell r="K561" t="str">
            <v>0.0</v>
          </cell>
          <cell r="L561" t="str">
            <v>0.0</v>
          </cell>
          <cell r="M561" t="str">
            <v>0.0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t="str">
            <v xml:space="preserve"> -</v>
          </cell>
          <cell r="AJ561">
            <v>0</v>
          </cell>
          <cell r="AK561">
            <v>0</v>
          </cell>
          <cell r="AL561">
            <v>0</v>
          </cell>
          <cell r="AM561">
            <v>1</v>
          </cell>
          <cell r="AN561">
            <v>1</v>
          </cell>
        </row>
        <row r="562">
          <cell r="B562">
            <v>560</v>
          </cell>
          <cell r="AK562">
            <v>0</v>
          </cell>
          <cell r="AL562">
            <v>0</v>
          </cell>
          <cell r="AM562" t="str">
            <v/>
          </cell>
          <cell r="AN562" t="str">
            <v/>
          </cell>
        </row>
      </sheetData>
      <sheetData sheetId="3">
        <row r="2">
          <cell r="AI2">
            <v>1</v>
          </cell>
          <cell r="AJ2">
            <v>1</v>
          </cell>
          <cell r="AK2" t="str">
            <v>Maardu LTK</v>
          </cell>
          <cell r="AL2" t="str">
            <v>Alina JAGNENKOVA</v>
          </cell>
          <cell r="AM2" t="str">
            <v>Karina GRIGORJAN</v>
          </cell>
          <cell r="AN2" t="str">
            <v>Anita LISSOVENKO</v>
          </cell>
          <cell r="AO2" t="e">
            <v>#N/A</v>
          </cell>
          <cell r="AP2" t="e">
            <v>#N/A</v>
          </cell>
          <cell r="AQ2" t="str">
            <v>Pärnu-Jaagupi LTK</v>
          </cell>
          <cell r="AR2" t="str">
            <v>Liisi KOIT</v>
          </cell>
          <cell r="AS2" t="str">
            <v>Ketrin SALUMAA</v>
          </cell>
          <cell r="AT2" t="str">
            <v>Karolin FIGOL</v>
          </cell>
          <cell r="AU2" t="e">
            <v>#N/A</v>
          </cell>
          <cell r="AV2" t="e">
            <v>#N/A</v>
          </cell>
          <cell r="AW2">
            <v>1</v>
          </cell>
          <cell r="AX2">
            <v>5</v>
          </cell>
        </row>
        <row r="3">
          <cell r="AI3">
            <v>2</v>
          </cell>
          <cell r="AJ3">
            <v>12</v>
          </cell>
          <cell r="AK3" t="str">
            <v>Aseri Spordiklubi</v>
          </cell>
          <cell r="AL3" t="str">
            <v>Reelica HANSON</v>
          </cell>
          <cell r="AM3" t="str">
            <v>Karmen KOZMA</v>
          </cell>
          <cell r="AN3" t="str">
            <v>Ina JOSEPSONE (välis)</v>
          </cell>
          <cell r="AO3" t="str">
            <v>Tatjana TŠISTJAKOVA</v>
          </cell>
          <cell r="AP3" t="e">
            <v>#N/A</v>
          </cell>
          <cell r="AQ3" t="str">
            <v>Lauatennisekeskus</v>
          </cell>
          <cell r="AR3" t="str">
            <v>Aire KURGPÕLD</v>
          </cell>
          <cell r="AS3" t="str">
            <v>Kristi ERNITS (laen)</v>
          </cell>
          <cell r="AT3" t="str">
            <v>Neverly LUKAS</v>
          </cell>
          <cell r="AU3" t="e">
            <v>#N/A</v>
          </cell>
          <cell r="AV3" t="e">
            <v>#N/A</v>
          </cell>
          <cell r="AW3">
            <v>2</v>
          </cell>
          <cell r="AX3">
            <v>6</v>
          </cell>
        </row>
        <row r="4">
          <cell r="AI4">
            <v>3</v>
          </cell>
          <cell r="AJ4">
            <v>23</v>
          </cell>
          <cell r="AK4" t="str">
            <v>LTK Narova</v>
          </cell>
          <cell r="AL4" t="str">
            <v>Vitalia REINOL</v>
          </cell>
          <cell r="AM4" t="str">
            <v>Arina LITVINOVA</v>
          </cell>
          <cell r="AN4" t="str">
            <v>Anastassia MELNIKOVA</v>
          </cell>
          <cell r="AO4" t="str">
            <v>Kristina VASSILJEVA</v>
          </cell>
          <cell r="AP4" t="e">
            <v>#N/A</v>
          </cell>
          <cell r="AQ4" t="str">
            <v>TalTech SK / Rakvere SK</v>
          </cell>
          <cell r="AR4" t="str">
            <v>Sabina MUSAJEVA (välis)</v>
          </cell>
          <cell r="AS4" t="str">
            <v>Annigrete SUIMETS</v>
          </cell>
          <cell r="AT4" t="str">
            <v>Anita KOSTAP (laen)</v>
          </cell>
          <cell r="AU4" t="str">
            <v>Sirli ROOSVE</v>
          </cell>
          <cell r="AV4" t="e">
            <v>#N/A</v>
          </cell>
          <cell r="AW4">
            <v>3</v>
          </cell>
          <cell r="AX4">
            <v>7</v>
          </cell>
        </row>
        <row r="5">
          <cell r="AI5">
            <v>4</v>
          </cell>
          <cell r="AJ5">
            <v>34</v>
          </cell>
          <cell r="AK5" t="str">
            <v>-</v>
          </cell>
          <cell r="AL5" t="e">
            <v>#N/A</v>
          </cell>
          <cell r="AM5" t="e">
            <v>#N/A</v>
          </cell>
          <cell r="AN5" t="e">
            <v>#N/A</v>
          </cell>
          <cell r="AO5" t="e">
            <v>#N/A</v>
          </cell>
          <cell r="AP5" t="e">
            <v>#N/A</v>
          </cell>
          <cell r="AQ5" t="str">
            <v>LTK Kalev</v>
          </cell>
          <cell r="AR5" t="e">
            <v>#N/A</v>
          </cell>
          <cell r="AS5" t="e">
            <v>#N/A</v>
          </cell>
          <cell r="AT5" t="e">
            <v>#N/A</v>
          </cell>
          <cell r="AU5" t="e">
            <v>#N/A</v>
          </cell>
          <cell r="AV5" t="e">
            <v>#N/A</v>
          </cell>
          <cell r="AW5">
            <v>8</v>
          </cell>
          <cell r="AX5">
            <v>4</v>
          </cell>
        </row>
        <row r="6">
          <cell r="AI6">
            <v>5</v>
          </cell>
          <cell r="AJ6">
            <v>45</v>
          </cell>
          <cell r="AK6" t="str">
            <v>Maardu LTK</v>
          </cell>
          <cell r="AL6" t="str">
            <v>Alina JAGNENKOVA</v>
          </cell>
          <cell r="AM6" t="str">
            <v>Karina GRIGORJAN</v>
          </cell>
          <cell r="AN6" t="str">
            <v>Anita LISSOVENKO</v>
          </cell>
          <cell r="AO6" t="e">
            <v>#N/A</v>
          </cell>
          <cell r="AP6" t="e">
            <v>#N/A</v>
          </cell>
          <cell r="AQ6" t="str">
            <v>Lauatennisekeskus</v>
          </cell>
          <cell r="AR6" t="str">
            <v>Kristi ERNITS (laen)</v>
          </cell>
          <cell r="AS6" t="str">
            <v>Aire KURGPÕLD</v>
          </cell>
          <cell r="AT6" t="str">
            <v>Neverly LUKAS</v>
          </cell>
          <cell r="AU6" t="e">
            <v>#N/A</v>
          </cell>
          <cell r="AV6" t="e">
            <v>#N/A</v>
          </cell>
          <cell r="AW6">
            <v>1</v>
          </cell>
          <cell r="AX6">
            <v>6</v>
          </cell>
        </row>
        <row r="7">
          <cell r="AI7">
            <v>6</v>
          </cell>
          <cell r="AJ7">
            <v>56</v>
          </cell>
          <cell r="AK7" t="str">
            <v>Aseri Spordiklubi</v>
          </cell>
          <cell r="AL7" t="str">
            <v>Reelica HANSON</v>
          </cell>
          <cell r="AM7" t="str">
            <v>Ina JOSEPSONE (välis)</v>
          </cell>
          <cell r="AN7" t="str">
            <v>Tatjana TŠISTJAKOVA</v>
          </cell>
          <cell r="AO7" t="str">
            <v>Karmen KOZMA</v>
          </cell>
          <cell r="AP7" t="e">
            <v>#N/A</v>
          </cell>
          <cell r="AQ7" t="str">
            <v>Pärnu-Jaagupi LTK</v>
          </cell>
          <cell r="AR7" t="str">
            <v>Ketrin SALUMAA</v>
          </cell>
          <cell r="AS7" t="str">
            <v>Karolin FIGOL</v>
          </cell>
          <cell r="AT7" t="str">
            <v>Liisi KOIT</v>
          </cell>
          <cell r="AU7" t="e">
            <v>#N/A</v>
          </cell>
          <cell r="AV7" t="e">
            <v>#N/A</v>
          </cell>
          <cell r="AW7">
            <v>2</v>
          </cell>
          <cell r="AX7">
            <v>5</v>
          </cell>
        </row>
        <row r="8">
          <cell r="AI8">
            <v>7</v>
          </cell>
          <cell r="AJ8">
            <v>67</v>
          </cell>
          <cell r="AK8" t="str">
            <v>-</v>
          </cell>
          <cell r="AL8" t="e">
            <v>#N/A</v>
          </cell>
          <cell r="AM8" t="e">
            <v>#N/A</v>
          </cell>
          <cell r="AN8" t="e">
            <v>#N/A</v>
          </cell>
          <cell r="AO8" t="e">
            <v>#N/A</v>
          </cell>
          <cell r="AP8" t="e">
            <v>#N/A</v>
          </cell>
          <cell r="AQ8" t="str">
            <v>LTK Narova</v>
          </cell>
          <cell r="AR8" t="e">
            <v>#N/A</v>
          </cell>
          <cell r="AS8" t="e">
            <v>#N/A</v>
          </cell>
          <cell r="AT8" t="e">
            <v>#N/A</v>
          </cell>
          <cell r="AU8" t="e">
            <v>#N/A</v>
          </cell>
          <cell r="AV8" t="e">
            <v>#N/A</v>
          </cell>
          <cell r="AW8">
            <v>8</v>
          </cell>
          <cell r="AX8">
            <v>3</v>
          </cell>
        </row>
        <row r="9">
          <cell r="AI9">
            <v>8</v>
          </cell>
          <cell r="AJ9">
            <v>78</v>
          </cell>
          <cell r="AK9" t="str">
            <v>LTK Kalev</v>
          </cell>
          <cell r="AL9" t="str">
            <v>Pille VEESAAR</v>
          </cell>
          <cell r="AM9" t="str">
            <v>Merje AAS</v>
          </cell>
          <cell r="AN9" t="str">
            <v>Kätlin LATT</v>
          </cell>
          <cell r="AO9" t="str">
            <v>Kai THORNBECH</v>
          </cell>
          <cell r="AP9" t="e">
            <v>#N/A</v>
          </cell>
          <cell r="AQ9" t="str">
            <v>TalTech SK / Rakvere SK</v>
          </cell>
          <cell r="AR9" t="str">
            <v>Sabina MUSAJEVA (välis)</v>
          </cell>
          <cell r="AS9" t="str">
            <v>Raili NURGA (laen)</v>
          </cell>
          <cell r="AT9" t="str">
            <v>Sirli ROOSVE</v>
          </cell>
          <cell r="AU9" t="str">
            <v>Sirli JAANIMÄGI</v>
          </cell>
          <cell r="AV9" t="e">
            <v>#N/A</v>
          </cell>
          <cell r="AW9">
            <v>4</v>
          </cell>
          <cell r="AX9">
            <v>7</v>
          </cell>
        </row>
        <row r="10">
          <cell r="AI10">
            <v>9</v>
          </cell>
          <cell r="AJ10">
            <v>89</v>
          </cell>
          <cell r="AK10" t="str">
            <v>Maardu LTK</v>
          </cell>
          <cell r="AL10" t="str">
            <v>Alina JAGNENKOVA</v>
          </cell>
          <cell r="AM10" t="str">
            <v>Karina GRIGORJAN</v>
          </cell>
          <cell r="AN10" t="str">
            <v>Anita LISSOVENKO</v>
          </cell>
          <cell r="AO10" t="e">
            <v>#N/A</v>
          </cell>
          <cell r="AP10" t="e">
            <v>#N/A</v>
          </cell>
          <cell r="AQ10" t="str">
            <v>TalTech SK / Rakvere SK</v>
          </cell>
          <cell r="AR10" t="str">
            <v>Sabina MUSAJEVA (välis)</v>
          </cell>
          <cell r="AS10" t="str">
            <v>Raili NURGA (laen)</v>
          </cell>
          <cell r="AT10" t="str">
            <v>Sirli JAANIMÄGI</v>
          </cell>
          <cell r="AU10" t="str">
            <v>Annigrete SUIMETS</v>
          </cell>
          <cell r="AV10" t="e">
            <v>#N/A</v>
          </cell>
          <cell r="AW10">
            <v>1</v>
          </cell>
          <cell r="AX10">
            <v>7</v>
          </cell>
        </row>
        <row r="11">
          <cell r="AI11">
            <v>10</v>
          </cell>
          <cell r="AJ11">
            <v>100</v>
          </cell>
          <cell r="AK11" t="str">
            <v>-</v>
          </cell>
          <cell r="AL11" t="e">
            <v>#N/A</v>
          </cell>
          <cell r="AM11" t="e">
            <v>#N/A</v>
          </cell>
          <cell r="AN11" t="e">
            <v>#N/A</v>
          </cell>
          <cell r="AO11" t="e">
            <v>#N/A</v>
          </cell>
          <cell r="AP11" t="e">
            <v>#N/A</v>
          </cell>
          <cell r="AQ11" t="str">
            <v>Aseri Spordiklubi</v>
          </cell>
          <cell r="AR11" t="e">
            <v>#N/A</v>
          </cell>
          <cell r="AS11" t="e">
            <v>#N/A</v>
          </cell>
          <cell r="AT11" t="e">
            <v>#N/A</v>
          </cell>
          <cell r="AU11" t="e">
            <v>#N/A</v>
          </cell>
          <cell r="AV11" t="e">
            <v>#N/A</v>
          </cell>
          <cell r="AW11">
            <v>8</v>
          </cell>
          <cell r="AX11">
            <v>2</v>
          </cell>
        </row>
        <row r="12">
          <cell r="AI12">
            <v>11</v>
          </cell>
          <cell r="AJ12">
            <v>111</v>
          </cell>
          <cell r="AK12" t="str">
            <v>Pärnu-Jaagupi LTK</v>
          </cell>
          <cell r="AL12" t="str">
            <v>Ketrin SALUMAA</v>
          </cell>
          <cell r="AM12" t="str">
            <v>Liisi KOIT</v>
          </cell>
          <cell r="AN12" t="str">
            <v>Karolin FIGOL</v>
          </cell>
          <cell r="AO12" t="e">
            <v>#N/A</v>
          </cell>
          <cell r="AP12" t="e">
            <v>#N/A</v>
          </cell>
          <cell r="AQ12" t="str">
            <v>LTK Narova</v>
          </cell>
          <cell r="AR12" t="str">
            <v>Vitalia REINOL</v>
          </cell>
          <cell r="AS12" t="str">
            <v>Anastassia MELNIKOVA</v>
          </cell>
          <cell r="AT12" t="str">
            <v>Arina LITVINOVA</v>
          </cell>
          <cell r="AU12" t="str">
            <v>Kristina VASSILJEVA</v>
          </cell>
          <cell r="AV12" t="e">
            <v>#N/A</v>
          </cell>
          <cell r="AW12">
            <v>5</v>
          </cell>
          <cell r="AX12">
            <v>3</v>
          </cell>
        </row>
        <row r="13">
          <cell r="AI13">
            <v>12</v>
          </cell>
          <cell r="AJ13">
            <v>122</v>
          </cell>
          <cell r="AK13" t="str">
            <v>LTK Kalev</v>
          </cell>
          <cell r="AL13" t="str">
            <v>Pille VEESAAR</v>
          </cell>
          <cell r="AM13" t="str">
            <v>Merje AAS</v>
          </cell>
          <cell r="AN13" t="str">
            <v>Kätlin LATT</v>
          </cell>
          <cell r="AO13" t="str">
            <v>Kai THORNBECH</v>
          </cell>
          <cell r="AP13" t="e">
            <v>#N/A</v>
          </cell>
          <cell r="AQ13" t="str">
            <v>Lauatennisekeskus</v>
          </cell>
          <cell r="AR13" t="str">
            <v>Kristi ERNITS (laen)</v>
          </cell>
          <cell r="AS13" t="str">
            <v>Aire KURGPÕLD</v>
          </cell>
          <cell r="AT13" t="str">
            <v>Neverly LUKAS</v>
          </cell>
          <cell r="AU13" t="e">
            <v>#N/A</v>
          </cell>
          <cell r="AV13" t="e">
            <v>#N/A</v>
          </cell>
          <cell r="AW13">
            <v>4</v>
          </cell>
          <cell r="AX13">
            <v>6</v>
          </cell>
        </row>
        <row r="14">
          <cell r="AI14">
            <v>13</v>
          </cell>
          <cell r="AJ14">
            <v>133</v>
          </cell>
          <cell r="AK14" t="str">
            <v>-</v>
          </cell>
          <cell r="AL14" t="e">
            <v>#N/A</v>
          </cell>
          <cell r="AM14" t="e">
            <v>#N/A</v>
          </cell>
          <cell r="AN14" t="e">
            <v>#N/A</v>
          </cell>
          <cell r="AO14" t="e">
            <v>#N/A</v>
          </cell>
          <cell r="AP14" t="e">
            <v>#N/A</v>
          </cell>
          <cell r="AQ14" t="str">
            <v>Maardu LTK</v>
          </cell>
          <cell r="AR14" t="e">
            <v>#N/A</v>
          </cell>
          <cell r="AS14" t="e">
            <v>#N/A</v>
          </cell>
          <cell r="AT14" t="e">
            <v>#N/A</v>
          </cell>
          <cell r="AU14" t="e">
            <v>#N/A</v>
          </cell>
          <cell r="AV14" t="e">
            <v>#N/A</v>
          </cell>
          <cell r="AW14">
            <v>8</v>
          </cell>
          <cell r="AX14">
            <v>1</v>
          </cell>
        </row>
        <row r="15">
          <cell r="AI15">
            <v>14</v>
          </cell>
          <cell r="AJ15">
            <v>144</v>
          </cell>
          <cell r="AK15" t="str">
            <v>Aseri Spordiklubi</v>
          </cell>
          <cell r="AL15" t="str">
            <v>Reelica HANSON</v>
          </cell>
          <cell r="AM15" t="str">
            <v>Tatjana TŠISTJAKOVA</v>
          </cell>
          <cell r="AN15" t="str">
            <v>Ina JOSEPSONE (välis)</v>
          </cell>
          <cell r="AO15" t="str">
            <v>Karmen KOZMA</v>
          </cell>
          <cell r="AP15" t="e">
            <v>#N/A</v>
          </cell>
          <cell r="AQ15" t="str">
            <v>TalTech SK / Rakvere SK</v>
          </cell>
          <cell r="AR15" t="str">
            <v>Sabina MUSAJEVA (välis)</v>
          </cell>
          <cell r="AS15" t="str">
            <v>Sirli JAANIMÄGI</v>
          </cell>
          <cell r="AT15" t="str">
            <v>Annigrete SUIMETS</v>
          </cell>
          <cell r="AU15" t="str">
            <v>Anita KOSTAP (laen)</v>
          </cell>
          <cell r="AV15" t="str">
            <v>Sirli ROOSVE</v>
          </cell>
          <cell r="AW15">
            <v>2</v>
          </cell>
          <cell r="AX15">
            <v>7</v>
          </cell>
        </row>
        <row r="16">
          <cell r="AI16">
            <v>15</v>
          </cell>
          <cell r="AJ16">
            <v>155</v>
          </cell>
          <cell r="AK16" t="str">
            <v>LTK Narova</v>
          </cell>
          <cell r="AL16" t="str">
            <v>Anastassia MELNIKOVA</v>
          </cell>
          <cell r="AM16" t="str">
            <v>Vitalia REINOL</v>
          </cell>
          <cell r="AN16" t="str">
            <v>Kristina VASSILJEVA</v>
          </cell>
          <cell r="AO16" t="str">
            <v>Arina LITVINOVA</v>
          </cell>
          <cell r="AP16" t="e">
            <v>#N/A</v>
          </cell>
          <cell r="AQ16" t="str">
            <v>Lauatennisekeskus</v>
          </cell>
          <cell r="AR16" t="str">
            <v>Kristi ERNITS (laen)</v>
          </cell>
          <cell r="AS16" t="str">
            <v>Aire KURGPÕLD</v>
          </cell>
          <cell r="AT16" t="str">
            <v>Neverly LUKAS</v>
          </cell>
          <cell r="AU16" t="e">
            <v>#N/A</v>
          </cell>
          <cell r="AV16" t="e">
            <v>#N/A</v>
          </cell>
          <cell r="AW16">
            <v>3</v>
          </cell>
          <cell r="AX16">
            <v>6</v>
          </cell>
        </row>
        <row r="17">
          <cell r="AI17">
            <v>16</v>
          </cell>
          <cell r="AJ17">
            <v>166</v>
          </cell>
          <cell r="AK17" t="str">
            <v>LTK Kalev</v>
          </cell>
          <cell r="AL17" t="str">
            <v>Kätlin LATT</v>
          </cell>
          <cell r="AM17" t="str">
            <v>Merje AAS</v>
          </cell>
          <cell r="AN17" t="str">
            <v>Pille VEESAAR</v>
          </cell>
          <cell r="AO17" t="str">
            <v>Kai THORNBECH</v>
          </cell>
          <cell r="AP17" t="e">
            <v>#N/A</v>
          </cell>
          <cell r="AQ17" t="str">
            <v>Pärnu-Jaagupi LTK</v>
          </cell>
          <cell r="AR17" t="str">
            <v>Ketrin SALUMAA</v>
          </cell>
          <cell r="AS17" t="str">
            <v>Liisi KOIT</v>
          </cell>
          <cell r="AT17" t="str">
            <v>Karolin FIGOL</v>
          </cell>
          <cell r="AU17" t="e">
            <v>#N/A</v>
          </cell>
          <cell r="AV17" t="e">
            <v>#N/A</v>
          </cell>
          <cell r="AW17">
            <v>4</v>
          </cell>
          <cell r="AX17">
            <v>5</v>
          </cell>
        </row>
        <row r="18">
          <cell r="AI18">
            <v>17</v>
          </cell>
          <cell r="AJ18">
            <v>177</v>
          </cell>
          <cell r="AK18" t="str">
            <v>LTK Narova</v>
          </cell>
          <cell r="AL18" t="str">
            <v>Liidia ANDREEVA</v>
          </cell>
          <cell r="AM18" t="str">
            <v>Anastassia MELNIKOVA</v>
          </cell>
          <cell r="AN18" t="str">
            <v>Vitalia REINOL</v>
          </cell>
          <cell r="AO18" t="str">
            <v>Arina LITVINOVA</v>
          </cell>
          <cell r="AP18" t="e">
            <v>#N/A</v>
          </cell>
          <cell r="AQ18" t="str">
            <v>Maardu LTK</v>
          </cell>
          <cell r="AR18" t="str">
            <v>Maria VINOGRADOVA (välis)</v>
          </cell>
          <cell r="AS18" t="str">
            <v>Alina JAGNENKOVA</v>
          </cell>
          <cell r="AT18" t="str">
            <v>Karina GRIGORJAN</v>
          </cell>
          <cell r="AU18" t="e">
            <v>#N/A</v>
          </cell>
          <cell r="AV18" t="e">
            <v>#N/A</v>
          </cell>
          <cell r="AW18">
            <v>3</v>
          </cell>
          <cell r="AX18">
            <v>1</v>
          </cell>
        </row>
        <row r="19">
          <cell r="AI19">
            <v>18</v>
          </cell>
          <cell r="AJ19">
            <v>188</v>
          </cell>
          <cell r="AK19" t="str">
            <v>Aseri Spordiklubi</v>
          </cell>
          <cell r="AL19" t="str">
            <v>Daria SEMENOVA (välis)</v>
          </cell>
          <cell r="AM19" t="str">
            <v>Tatjana TŠISTJAKOVA</v>
          </cell>
          <cell r="AN19" t="str">
            <v>Reelica HANSON</v>
          </cell>
          <cell r="AO19" t="e">
            <v>#N/A</v>
          </cell>
          <cell r="AP19" t="e">
            <v>#N/A</v>
          </cell>
          <cell r="AQ19" t="str">
            <v>LTK Kalev</v>
          </cell>
          <cell r="AR19" t="str">
            <v>Kätlin LATT</v>
          </cell>
          <cell r="AS19" t="str">
            <v>Merje AAS</v>
          </cell>
          <cell r="AT19" t="str">
            <v>Kai THORNBECH</v>
          </cell>
          <cell r="AU19" t="str">
            <v>Pille VEESAAR</v>
          </cell>
          <cell r="AV19" t="e">
            <v>#N/A</v>
          </cell>
          <cell r="AW19">
            <v>2</v>
          </cell>
          <cell r="AX19">
            <v>4</v>
          </cell>
        </row>
        <row r="20">
          <cell r="AI20">
            <v>19</v>
          </cell>
          <cell r="AJ20">
            <v>199</v>
          </cell>
          <cell r="AK20" t="str">
            <v>TalTech SK / Rakvere SK</v>
          </cell>
          <cell r="AL20" t="str">
            <v>Sabina MUSAJEVA (välis)</v>
          </cell>
          <cell r="AM20" t="str">
            <v>Raili NURGA (laen)</v>
          </cell>
          <cell r="AN20" t="str">
            <v>Sirli JAANIMÄGI</v>
          </cell>
          <cell r="AO20" t="str">
            <v>Sirli ROOSVE</v>
          </cell>
          <cell r="AP20" t="e">
            <v>#N/A</v>
          </cell>
          <cell r="AQ20" t="str">
            <v>Pärnu-Jaagupi LTK</v>
          </cell>
          <cell r="AR20" t="str">
            <v>Sofia Viktoria GEROISKAJA (laen)</v>
          </cell>
          <cell r="AS20" t="str">
            <v>Ketrin SALUMAA</v>
          </cell>
          <cell r="AT20" t="str">
            <v>Karolin FIGOL</v>
          </cell>
          <cell r="AU20" t="e">
            <v>#N/A</v>
          </cell>
          <cell r="AV20" t="e">
            <v>#N/A</v>
          </cell>
          <cell r="AW20">
            <v>7</v>
          </cell>
          <cell r="AX20">
            <v>5</v>
          </cell>
        </row>
        <row r="21">
          <cell r="AI21">
            <v>20</v>
          </cell>
          <cell r="AJ21">
            <v>210</v>
          </cell>
          <cell r="AK21" t="str">
            <v>-</v>
          </cell>
          <cell r="AL21" t="e">
            <v>#N/A</v>
          </cell>
          <cell r="AM21" t="e">
            <v>#N/A</v>
          </cell>
          <cell r="AN21" t="e">
            <v>#N/A</v>
          </cell>
          <cell r="AO21" t="e">
            <v>#N/A</v>
          </cell>
          <cell r="AP21" t="e">
            <v>#N/A</v>
          </cell>
          <cell r="AQ21" t="str">
            <v>Lauatennisekeskus</v>
          </cell>
          <cell r="AR21" t="e">
            <v>#N/A</v>
          </cell>
          <cell r="AS21" t="e">
            <v>#N/A</v>
          </cell>
          <cell r="AT21" t="e">
            <v>#N/A</v>
          </cell>
          <cell r="AU21" t="e">
            <v>#N/A</v>
          </cell>
          <cell r="AV21" t="e">
            <v>#N/A</v>
          </cell>
          <cell r="AW21">
            <v>8</v>
          </cell>
          <cell r="AX21">
            <v>6</v>
          </cell>
        </row>
        <row r="22">
          <cell r="AI22">
            <v>21</v>
          </cell>
          <cell r="AJ22">
            <v>221</v>
          </cell>
          <cell r="AK22" t="str">
            <v>LTK Kalev</v>
          </cell>
          <cell r="AL22" t="str">
            <v>Kätlin LATT</v>
          </cell>
          <cell r="AM22" t="str">
            <v>Pille VEESAAR</v>
          </cell>
          <cell r="AN22" t="str">
            <v>Kai THORNBECH</v>
          </cell>
          <cell r="AO22" t="str">
            <v>Merje AAS</v>
          </cell>
          <cell r="AP22" t="e">
            <v>#N/A</v>
          </cell>
          <cell r="AQ22" t="str">
            <v>Maardu LTK</v>
          </cell>
          <cell r="AR22" t="str">
            <v>Alina JAGNENKOVA</v>
          </cell>
          <cell r="AS22" t="str">
            <v>Maria VINOGRADOVA (välis)</v>
          </cell>
          <cell r="AT22" t="str">
            <v>Karina GRIGORJAN</v>
          </cell>
          <cell r="AU22" t="e">
            <v>#N/A</v>
          </cell>
          <cell r="AV22" t="e">
            <v>#N/A</v>
          </cell>
          <cell r="AW22">
            <v>4</v>
          </cell>
          <cell r="AX22">
            <v>1</v>
          </cell>
        </row>
        <row r="23">
          <cell r="AI23">
            <v>22</v>
          </cell>
          <cell r="AJ23">
            <v>232</v>
          </cell>
          <cell r="AK23" t="str">
            <v>Aseri Spordiklubi</v>
          </cell>
          <cell r="AL23" t="str">
            <v>Daria SEMENOVA (välis)</v>
          </cell>
          <cell r="AM23" t="str">
            <v>Reelica HANSON</v>
          </cell>
          <cell r="AN23" t="str">
            <v>Tatjana TŠISTJAKOVA</v>
          </cell>
          <cell r="AO23" t="e">
            <v>#N/A</v>
          </cell>
          <cell r="AP23" t="e">
            <v>#N/A</v>
          </cell>
          <cell r="AQ23" t="str">
            <v>LTK Narova</v>
          </cell>
          <cell r="AR23" t="str">
            <v>Vitalia REINOL</v>
          </cell>
          <cell r="AS23" t="str">
            <v>Anastassia MELNIKOVA</v>
          </cell>
          <cell r="AT23" t="str">
            <v>Liidia ANDREEVA</v>
          </cell>
          <cell r="AU23" t="str">
            <v>Arina LITVINOVA</v>
          </cell>
          <cell r="AV23" t="e">
            <v>#N/A</v>
          </cell>
          <cell r="AW23">
            <v>2</v>
          </cell>
          <cell r="AX23">
            <v>3</v>
          </cell>
        </row>
        <row r="24">
          <cell r="AI24">
            <v>23</v>
          </cell>
          <cell r="AJ24">
            <v>243</v>
          </cell>
          <cell r="AK24" t="str">
            <v>-</v>
          </cell>
          <cell r="AL24" t="e">
            <v>#N/A</v>
          </cell>
          <cell r="AM24" t="e">
            <v>#N/A</v>
          </cell>
          <cell r="AN24" t="e">
            <v>#N/A</v>
          </cell>
          <cell r="AO24" t="e">
            <v>#N/A</v>
          </cell>
          <cell r="AP24" t="e">
            <v>#N/A</v>
          </cell>
          <cell r="AQ24" t="str">
            <v>Pärnu-Jaagupi LTK</v>
          </cell>
          <cell r="AR24" t="e">
            <v>#N/A</v>
          </cell>
          <cell r="AS24" t="e">
            <v>#N/A</v>
          </cell>
          <cell r="AT24" t="e">
            <v>#N/A</v>
          </cell>
          <cell r="AU24" t="e">
            <v>#N/A</v>
          </cell>
          <cell r="AV24" t="e">
            <v>#N/A</v>
          </cell>
          <cell r="AW24">
            <v>8</v>
          </cell>
          <cell r="AX24">
            <v>5</v>
          </cell>
        </row>
        <row r="25">
          <cell r="AI25">
            <v>24</v>
          </cell>
          <cell r="AJ25">
            <v>254</v>
          </cell>
          <cell r="AK25" t="str">
            <v>TalTech SK / Rakvere SK</v>
          </cell>
          <cell r="AL25" t="str">
            <v>Sabina MUSAJEVA (välis)</v>
          </cell>
          <cell r="AM25" t="str">
            <v>Sirli ROOSVE</v>
          </cell>
          <cell r="AN25" t="str">
            <v>Sirli JAANIMÄGI</v>
          </cell>
          <cell r="AO25" t="e">
            <v>#N/A</v>
          </cell>
          <cell r="AP25" t="e">
            <v>#N/A</v>
          </cell>
          <cell r="AQ25" t="str">
            <v>Lauatennisekeskus</v>
          </cell>
          <cell r="AR25" t="str">
            <v>Aire KURGPÕLD</v>
          </cell>
          <cell r="AS25" t="str">
            <v>Piret KUMMEL (laen)</v>
          </cell>
          <cell r="AT25" t="str">
            <v>Neverly LUKAS</v>
          </cell>
          <cell r="AU25" t="e">
            <v>#N/A</v>
          </cell>
          <cell r="AV25" t="e">
            <v>#N/A</v>
          </cell>
          <cell r="AW25">
            <v>7</v>
          </cell>
          <cell r="AX25">
            <v>6</v>
          </cell>
        </row>
        <row r="26">
          <cell r="AI26">
            <v>25</v>
          </cell>
          <cell r="AJ26">
            <v>265</v>
          </cell>
          <cell r="AK26" t="str">
            <v>Aseri Spordiklubi</v>
          </cell>
          <cell r="AL26" t="str">
            <v>Daria SEMENOVA (välis)</v>
          </cell>
          <cell r="AM26" t="str">
            <v>Reelica HANSON</v>
          </cell>
          <cell r="AN26" t="str">
            <v>Tatjana TŠISTJAKOVA</v>
          </cell>
          <cell r="AO26" t="e">
            <v>#N/A</v>
          </cell>
          <cell r="AP26" t="e">
            <v>#N/A</v>
          </cell>
          <cell r="AQ26" t="str">
            <v>Maardu LTK</v>
          </cell>
          <cell r="AR26" t="str">
            <v>Alina JAGNENKOVA</v>
          </cell>
          <cell r="AS26" t="str">
            <v>Maria VINOGRADOVA (välis)</v>
          </cell>
          <cell r="AT26" t="str">
            <v>Karina GRIGORJAN</v>
          </cell>
          <cell r="AU26" t="e">
            <v>#N/A</v>
          </cell>
          <cell r="AV26" t="e">
            <v>#N/A</v>
          </cell>
          <cell r="AW26">
            <v>2</v>
          </cell>
          <cell r="AX26">
            <v>1</v>
          </cell>
        </row>
        <row r="27">
          <cell r="AI27">
            <v>26</v>
          </cell>
          <cell r="AJ27">
            <v>276</v>
          </cell>
          <cell r="AK27" t="str">
            <v>LTK Narova</v>
          </cell>
          <cell r="AL27" t="str">
            <v>Vitalia REINOL</v>
          </cell>
          <cell r="AM27" t="str">
            <v>Anastassia MELNIKOVA</v>
          </cell>
          <cell r="AN27" t="str">
            <v>Arina LITVINOVA</v>
          </cell>
          <cell r="AO27" t="str">
            <v>Liidia ANDREEVA</v>
          </cell>
          <cell r="AP27" t="e">
            <v>#N/A</v>
          </cell>
          <cell r="AQ27" t="str">
            <v>LTK Kalev</v>
          </cell>
          <cell r="AR27" t="str">
            <v>Merje AAS</v>
          </cell>
          <cell r="AS27" t="str">
            <v>Pille VEESAAR</v>
          </cell>
          <cell r="AT27" t="str">
            <v>Kai THORNBECH</v>
          </cell>
          <cell r="AU27" t="str">
            <v>Kätlin LATT</v>
          </cell>
          <cell r="AV27" t="e">
            <v>#N/A</v>
          </cell>
          <cell r="AW27">
            <v>3</v>
          </cell>
          <cell r="AX27">
            <v>4</v>
          </cell>
        </row>
        <row r="28">
          <cell r="AI28">
            <v>27</v>
          </cell>
          <cell r="AJ28">
            <v>287</v>
          </cell>
          <cell r="AK28" t="str">
            <v>Pärnu-Jaagupi LTK</v>
          </cell>
          <cell r="AL28" t="str">
            <v>Sofia Viktoria GEROISKAJA (laen)</v>
          </cell>
          <cell r="AM28" t="str">
            <v>Ketrin SALUMAA</v>
          </cell>
          <cell r="AN28" t="str">
            <v>Karolin FIGOL</v>
          </cell>
          <cell r="AO28" t="e">
            <v>#N/A</v>
          </cell>
          <cell r="AP28" t="e">
            <v>#N/A</v>
          </cell>
          <cell r="AQ28" t="str">
            <v>Lauatennisekeskus</v>
          </cell>
          <cell r="AR28" t="str">
            <v>Aire KURGPÕLD</v>
          </cell>
          <cell r="AS28" t="str">
            <v>Kristi ERNITS (laen)</v>
          </cell>
          <cell r="AT28" t="str">
            <v>Neverly LUKAS</v>
          </cell>
          <cell r="AU28" t="e">
            <v>#N/A</v>
          </cell>
          <cell r="AV28" t="e">
            <v>#N/A</v>
          </cell>
          <cell r="AW28">
            <v>5</v>
          </cell>
          <cell r="AX28">
            <v>6</v>
          </cell>
        </row>
        <row r="29">
          <cell r="AI29">
            <v>28</v>
          </cell>
          <cell r="AJ29">
            <v>298</v>
          </cell>
          <cell r="AK29" t="str">
            <v>-</v>
          </cell>
          <cell r="AL29" t="e">
            <v>#N/A</v>
          </cell>
          <cell r="AM29" t="e">
            <v>#N/A</v>
          </cell>
          <cell r="AN29" t="e">
            <v>#N/A</v>
          </cell>
          <cell r="AO29" t="e">
            <v>#N/A</v>
          </cell>
          <cell r="AP29" t="e">
            <v>#N/A</v>
          </cell>
          <cell r="AQ29" t="str">
            <v>TalTech SK / Rakvere SK</v>
          </cell>
          <cell r="AR29" t="e">
            <v>#N/A</v>
          </cell>
          <cell r="AS29" t="e">
            <v>#N/A</v>
          </cell>
          <cell r="AT29" t="e">
            <v>#N/A</v>
          </cell>
          <cell r="AU29" t="e">
            <v>#N/A</v>
          </cell>
          <cell r="AV29" t="e">
            <v>#N/A</v>
          </cell>
          <cell r="AW29">
            <v>8</v>
          </cell>
          <cell r="AX29">
            <v>7</v>
          </cell>
        </row>
        <row r="30">
          <cell r="AI30">
            <v>29</v>
          </cell>
          <cell r="AJ30">
            <v>309</v>
          </cell>
          <cell r="AK30" t="str">
            <v>Aseri Spordiklubi</v>
          </cell>
          <cell r="AL30" t="str">
            <v>Reelica HANSON</v>
          </cell>
          <cell r="AM30" t="str">
            <v>Tatjana TŠISTJAKOVA</v>
          </cell>
          <cell r="AN30" t="str">
            <v>Karmen KOZMA</v>
          </cell>
          <cell r="AO30" t="e">
            <v>#N/A</v>
          </cell>
          <cell r="AP30" t="e">
            <v>#N/A</v>
          </cell>
          <cell r="AQ30" t="str">
            <v>TalTech SK / Rakvere SK</v>
          </cell>
          <cell r="AR30" t="str">
            <v>Annigrete SUIMETS</v>
          </cell>
          <cell r="AS30" t="str">
            <v>Sirli ROOSVE</v>
          </cell>
          <cell r="AT30" t="str">
            <v>Sirli JAANIMÄGI</v>
          </cell>
          <cell r="AU30" t="e">
            <v>#N/A</v>
          </cell>
          <cell r="AV30" t="e">
            <v>#N/A</v>
          </cell>
          <cell r="AW30">
            <v>2</v>
          </cell>
          <cell r="AX30">
            <v>7</v>
          </cell>
        </row>
        <row r="31">
          <cell r="AI31">
            <v>30</v>
          </cell>
          <cell r="AJ31">
            <v>320</v>
          </cell>
          <cell r="AK31" t="str">
            <v>Pärnu-Jaagupi LTK</v>
          </cell>
          <cell r="AL31" t="str">
            <v>Sofia Viktoria GEROISKAJA (laen)</v>
          </cell>
          <cell r="AM31" t="str">
            <v>Liisi KOIT</v>
          </cell>
          <cell r="AN31" t="str">
            <v>Ketrin SALUMAA</v>
          </cell>
          <cell r="AO31" t="e">
            <v>#N/A</v>
          </cell>
          <cell r="AP31" t="e">
            <v>#N/A</v>
          </cell>
          <cell r="AQ31" t="str">
            <v>LTK Narova</v>
          </cell>
          <cell r="AR31" t="str">
            <v>Vitalia REINOL</v>
          </cell>
          <cell r="AS31" t="str">
            <v>Anastassia MELNIKOVA</v>
          </cell>
          <cell r="AT31" t="str">
            <v>Arina LITVINOVA</v>
          </cell>
          <cell r="AU31" t="e">
            <v>#N/A</v>
          </cell>
          <cell r="AV31" t="e">
            <v>#N/A</v>
          </cell>
          <cell r="AW31">
            <v>5</v>
          </cell>
          <cell r="AX31">
            <v>3</v>
          </cell>
        </row>
        <row r="32">
          <cell r="AI32">
            <v>31</v>
          </cell>
          <cell r="AJ32">
            <v>331</v>
          </cell>
          <cell r="AK32" t="str">
            <v>Maardu LTK</v>
          </cell>
          <cell r="AL32" t="str">
            <v>Alina JAGNENKOVA</v>
          </cell>
          <cell r="AM32" t="str">
            <v>Julia ŠELIHH</v>
          </cell>
          <cell r="AN32" t="str">
            <v>Anita LISSOVENKO</v>
          </cell>
          <cell r="AO32" t="e">
            <v>#N/A</v>
          </cell>
          <cell r="AP32" t="e">
            <v>#N/A</v>
          </cell>
          <cell r="AQ32" t="str">
            <v>Lauatennisekeskus</v>
          </cell>
          <cell r="AR32" t="str">
            <v>Kristi ERNITS (laen)</v>
          </cell>
          <cell r="AS32" t="str">
            <v>Aire KURGPÕLD</v>
          </cell>
          <cell r="AT32" t="str">
            <v>Neverly LUKAS</v>
          </cell>
          <cell r="AU32" t="e">
            <v>#N/A</v>
          </cell>
          <cell r="AV32" t="e">
            <v>#N/A</v>
          </cell>
          <cell r="AW32">
            <v>1</v>
          </cell>
          <cell r="AX32">
            <v>6</v>
          </cell>
        </row>
        <row r="33">
          <cell r="AI33">
            <v>32</v>
          </cell>
          <cell r="AJ33">
            <v>342</v>
          </cell>
          <cell r="AK33" t="str">
            <v>-</v>
          </cell>
          <cell r="AL33" t="e">
            <v>#N/A</v>
          </cell>
          <cell r="AM33" t="e">
            <v>#N/A</v>
          </cell>
          <cell r="AN33" t="e">
            <v>#N/A</v>
          </cell>
          <cell r="AO33" t="e">
            <v>#N/A</v>
          </cell>
          <cell r="AP33" t="e">
            <v>#N/A</v>
          </cell>
          <cell r="AQ33" t="str">
            <v>LTK Kalev</v>
          </cell>
          <cell r="AR33" t="e">
            <v>#N/A</v>
          </cell>
          <cell r="AS33" t="e">
            <v>#N/A</v>
          </cell>
          <cell r="AT33" t="e">
            <v>#N/A</v>
          </cell>
          <cell r="AU33" t="e">
            <v>#N/A</v>
          </cell>
          <cell r="AV33" t="e">
            <v>#N/A</v>
          </cell>
          <cell r="AW33">
            <v>8</v>
          </cell>
          <cell r="AX33">
            <v>4</v>
          </cell>
        </row>
        <row r="34">
          <cell r="AI34">
            <v>33</v>
          </cell>
          <cell r="AJ34">
            <v>353</v>
          </cell>
          <cell r="AK34" t="str">
            <v>Aseri Spordiklubi</v>
          </cell>
          <cell r="AL34" t="str">
            <v>Reelica HANSON</v>
          </cell>
          <cell r="AM34" t="str">
            <v>Tatjana TŠISTJAKOVA</v>
          </cell>
          <cell r="AN34" t="str">
            <v>Karmen KOZMA</v>
          </cell>
          <cell r="AO34" t="e">
            <v>#N/A</v>
          </cell>
          <cell r="AP34" t="e">
            <v>#N/A</v>
          </cell>
          <cell r="AQ34" t="str">
            <v>Pärnu-Jaagupi LTK</v>
          </cell>
          <cell r="AR34" t="str">
            <v>Ketrin SALUMAA</v>
          </cell>
          <cell r="AS34" t="str">
            <v>Sofia Viktoria GEROISKAJA (laen)</v>
          </cell>
          <cell r="AT34" t="str">
            <v>Liisi KOIT</v>
          </cell>
          <cell r="AU34" t="e">
            <v>#N/A</v>
          </cell>
          <cell r="AV34" t="e">
            <v>#N/A</v>
          </cell>
          <cell r="AW34">
            <v>2</v>
          </cell>
          <cell r="AX34">
            <v>5</v>
          </cell>
        </row>
        <row r="35">
          <cell r="AI35">
            <v>34</v>
          </cell>
          <cell r="AJ35">
            <v>364</v>
          </cell>
          <cell r="AK35" t="str">
            <v>LTK Narova</v>
          </cell>
          <cell r="AL35" t="str">
            <v>Vitalia REINOL</v>
          </cell>
          <cell r="AM35" t="str">
            <v>Anastassia MELNIKOVA</v>
          </cell>
          <cell r="AN35" t="str">
            <v>Arina LITVINOVA</v>
          </cell>
          <cell r="AO35" t="e">
            <v>#N/A</v>
          </cell>
          <cell r="AP35" t="e">
            <v>#N/A</v>
          </cell>
          <cell r="AQ35" t="str">
            <v>TalTech SK / Rakvere SK</v>
          </cell>
          <cell r="AR35" t="str">
            <v>Annigrete SUIMETS</v>
          </cell>
          <cell r="AS35" t="str">
            <v>Sirli JAANIMÄGI</v>
          </cell>
          <cell r="AT35" t="str">
            <v>Sirli ROOSVE</v>
          </cell>
          <cell r="AU35" t="e">
            <v>#N/A</v>
          </cell>
          <cell r="AV35" t="e">
            <v>#N/A</v>
          </cell>
          <cell r="AW35">
            <v>3</v>
          </cell>
          <cell r="AX35">
            <v>7</v>
          </cell>
        </row>
        <row r="36">
          <cell r="AI36">
            <v>35</v>
          </cell>
          <cell r="AJ36">
            <v>375</v>
          </cell>
          <cell r="AK36" t="str">
            <v>-</v>
          </cell>
          <cell r="AL36" t="e">
            <v>#N/A</v>
          </cell>
          <cell r="AM36" t="e">
            <v>#N/A</v>
          </cell>
          <cell r="AN36" t="e">
            <v>#N/A</v>
          </cell>
          <cell r="AO36" t="e">
            <v>#N/A</v>
          </cell>
          <cell r="AP36" t="e">
            <v>#N/A</v>
          </cell>
          <cell r="AQ36" t="str">
            <v>Maardu LTK</v>
          </cell>
          <cell r="AR36" t="e">
            <v>#N/A</v>
          </cell>
          <cell r="AS36" t="e">
            <v>#N/A</v>
          </cell>
          <cell r="AT36" t="e">
            <v>#N/A</v>
          </cell>
          <cell r="AU36" t="e">
            <v>#N/A</v>
          </cell>
          <cell r="AV36" t="e">
            <v>#N/A</v>
          </cell>
          <cell r="AW36">
            <v>8</v>
          </cell>
          <cell r="AX36">
            <v>1</v>
          </cell>
        </row>
        <row r="37">
          <cell r="AI37">
            <v>36</v>
          </cell>
          <cell r="AJ37">
            <v>386</v>
          </cell>
          <cell r="AK37" t="str">
            <v>LTK Kalev</v>
          </cell>
          <cell r="AL37" t="str">
            <v>Kätlin LATT</v>
          </cell>
          <cell r="AM37" t="str">
            <v>Pille VEESAAR</v>
          </cell>
          <cell r="AN37" t="str">
            <v>Kai THORNBECH</v>
          </cell>
          <cell r="AO37" t="e">
            <v>#N/A</v>
          </cell>
          <cell r="AP37" t="e">
            <v>#N/A</v>
          </cell>
          <cell r="AQ37" t="str">
            <v>Lauatennisekeskus</v>
          </cell>
          <cell r="AR37" t="str">
            <v>Aire KURGPÕLD</v>
          </cell>
          <cell r="AS37" t="str">
            <v>Piret KUMMEL (laen)</v>
          </cell>
          <cell r="AT37" t="str">
            <v>Neverly LUKAS</v>
          </cell>
          <cell r="AU37" t="e">
            <v>#N/A</v>
          </cell>
          <cell r="AV37" t="e">
            <v>#N/A</v>
          </cell>
          <cell r="AW37">
            <v>4</v>
          </cell>
          <cell r="AX37">
            <v>6</v>
          </cell>
        </row>
        <row r="38">
          <cell r="AI38">
            <v>37</v>
          </cell>
          <cell r="AJ38">
            <v>397</v>
          </cell>
          <cell r="AK38" t="str">
            <v>Aseri Spordiklubi</v>
          </cell>
          <cell r="AL38" t="str">
            <v>Reelica HANSON</v>
          </cell>
          <cell r="AM38" t="str">
            <v>Karmen KOZMA</v>
          </cell>
          <cell r="AN38" t="str">
            <v>Tatjana TŠISTJAKOVA</v>
          </cell>
          <cell r="AO38" t="e">
            <v>#N/A</v>
          </cell>
          <cell r="AP38" t="e">
            <v>#N/A</v>
          </cell>
          <cell r="AQ38" t="str">
            <v>Lauatennisekeskus</v>
          </cell>
          <cell r="AR38" t="str">
            <v>Aire KURGPÕLD</v>
          </cell>
          <cell r="AS38" t="str">
            <v>Piret KUMMEL (laen)</v>
          </cell>
          <cell r="AT38" t="str">
            <v>Neverly LUKAS</v>
          </cell>
          <cell r="AU38" t="e">
            <v>#N/A</v>
          </cell>
          <cell r="AV38" t="e">
            <v>#N/A</v>
          </cell>
          <cell r="AW38">
            <v>2</v>
          </cell>
          <cell r="AX38">
            <v>6</v>
          </cell>
        </row>
        <row r="39">
          <cell r="AI39">
            <v>38</v>
          </cell>
          <cell r="AJ39">
            <v>408</v>
          </cell>
          <cell r="AK39" t="str">
            <v>-</v>
          </cell>
          <cell r="AL39" t="e">
            <v>#N/A</v>
          </cell>
          <cell r="AM39" t="e">
            <v>#N/A</v>
          </cell>
          <cell r="AN39" t="e">
            <v>#N/A</v>
          </cell>
          <cell r="AO39" t="e">
            <v>#N/A</v>
          </cell>
          <cell r="AP39" t="e">
            <v>#N/A</v>
          </cell>
          <cell r="AQ39" t="str">
            <v>LTK Narova</v>
          </cell>
          <cell r="AR39" t="e">
            <v>#N/A</v>
          </cell>
          <cell r="AS39" t="e">
            <v>#N/A</v>
          </cell>
          <cell r="AT39" t="e">
            <v>#N/A</v>
          </cell>
          <cell r="AU39" t="e">
            <v>#N/A</v>
          </cell>
          <cell r="AV39" t="e">
            <v>#N/A</v>
          </cell>
          <cell r="AW39">
            <v>8</v>
          </cell>
          <cell r="AX39">
            <v>3</v>
          </cell>
        </row>
        <row r="40">
          <cell r="AI40">
            <v>39</v>
          </cell>
          <cell r="AJ40">
            <v>419</v>
          </cell>
          <cell r="AK40" t="str">
            <v>Maardu LTK</v>
          </cell>
          <cell r="AL40" t="str">
            <v>Alina JAGNENKOVA</v>
          </cell>
          <cell r="AM40" t="str">
            <v>Anita LISSOVENKO</v>
          </cell>
          <cell r="AN40" t="str">
            <v>Julia ŠELIHH</v>
          </cell>
          <cell r="AO40" t="e">
            <v>#N/A</v>
          </cell>
          <cell r="AP40" t="e">
            <v>#N/A</v>
          </cell>
          <cell r="AQ40" t="str">
            <v>TalTech SK / Rakvere SK</v>
          </cell>
          <cell r="AR40" t="str">
            <v>Sirli JAANIMÄGI</v>
          </cell>
          <cell r="AS40" t="str">
            <v>Sirli ROOSVE</v>
          </cell>
          <cell r="AT40" t="str">
            <v>Annigrete SUIMETS</v>
          </cell>
          <cell r="AU40" t="e">
            <v>#N/A</v>
          </cell>
          <cell r="AV40" t="e">
            <v>#N/A</v>
          </cell>
          <cell r="AW40">
            <v>1</v>
          </cell>
          <cell r="AX40">
            <v>7</v>
          </cell>
        </row>
        <row r="41">
          <cell r="AI41">
            <v>40</v>
          </cell>
          <cell r="AJ41">
            <v>430</v>
          </cell>
          <cell r="AK41" t="str">
            <v>LTK Kalev</v>
          </cell>
          <cell r="AL41" t="str">
            <v>Kätlin LATT</v>
          </cell>
          <cell r="AM41" t="str">
            <v>Pille VEESAAR</v>
          </cell>
          <cell r="AN41" t="str">
            <v>Merje AAS</v>
          </cell>
          <cell r="AO41" t="str">
            <v>Kai THORNBECH</v>
          </cell>
          <cell r="AP41" t="e">
            <v>#N/A</v>
          </cell>
          <cell r="AQ41" t="str">
            <v>Pärnu-Jaagupi LTK</v>
          </cell>
          <cell r="AR41" t="str">
            <v>Liisi KOIT</v>
          </cell>
          <cell r="AS41" t="str">
            <v>Ketrin SALUMAA</v>
          </cell>
          <cell r="AT41" t="str">
            <v>Sofia Viktoria GEROISKAJA (laen)</v>
          </cell>
          <cell r="AU41" t="e">
            <v>#N/A</v>
          </cell>
          <cell r="AV41" t="e">
            <v>#N/A</v>
          </cell>
          <cell r="AW41">
            <v>4</v>
          </cell>
          <cell r="AX41">
            <v>5</v>
          </cell>
        </row>
        <row r="42">
          <cell r="AI42">
            <v>41</v>
          </cell>
          <cell r="AJ42">
            <v>441</v>
          </cell>
          <cell r="AK42" t="str">
            <v>-</v>
          </cell>
          <cell r="AL42" t="e">
            <v>#N/A</v>
          </cell>
          <cell r="AM42" t="e">
            <v>#N/A</v>
          </cell>
          <cell r="AN42" t="e">
            <v>#N/A</v>
          </cell>
          <cell r="AO42" t="e">
            <v>#N/A</v>
          </cell>
          <cell r="AP42" t="e">
            <v>#N/A</v>
          </cell>
          <cell r="AQ42" t="str">
            <v>Aseri Spordiklubi</v>
          </cell>
          <cell r="AR42" t="e">
            <v>#N/A</v>
          </cell>
          <cell r="AS42" t="e">
            <v>#N/A</v>
          </cell>
          <cell r="AT42" t="e">
            <v>#N/A</v>
          </cell>
          <cell r="AU42" t="e">
            <v>#N/A</v>
          </cell>
          <cell r="AV42" t="e">
            <v>#N/A</v>
          </cell>
          <cell r="AW42">
            <v>8</v>
          </cell>
          <cell r="AX42">
            <v>2</v>
          </cell>
        </row>
        <row r="43">
          <cell r="AI43">
            <v>42</v>
          </cell>
          <cell r="AJ43">
            <v>452</v>
          </cell>
          <cell r="AK43" t="str">
            <v>LTK Narova</v>
          </cell>
          <cell r="AL43" t="str">
            <v>Vitalia REINOL</v>
          </cell>
          <cell r="AM43" t="str">
            <v>Anastassia MELNIKOVA</v>
          </cell>
          <cell r="AN43" t="str">
            <v>Arina LITVINOVA</v>
          </cell>
          <cell r="AO43" t="e">
            <v>#N/A</v>
          </cell>
          <cell r="AP43" t="e">
            <v>#N/A</v>
          </cell>
          <cell r="AQ43" t="str">
            <v>Lauatennisekeskus</v>
          </cell>
          <cell r="AR43" t="str">
            <v>Aire KURGPÕLD</v>
          </cell>
          <cell r="AS43" t="str">
            <v>Kristi ERNITS (laen)</v>
          </cell>
          <cell r="AT43" t="str">
            <v>Neverly LUKAS</v>
          </cell>
          <cell r="AU43" t="e">
            <v>#N/A</v>
          </cell>
          <cell r="AV43" t="e">
            <v>#N/A</v>
          </cell>
          <cell r="AW43">
            <v>3</v>
          </cell>
          <cell r="AX43">
            <v>6</v>
          </cell>
        </row>
        <row r="44">
          <cell r="AI44">
            <v>43</v>
          </cell>
          <cell r="AJ44">
            <v>463</v>
          </cell>
          <cell r="AK44" t="str">
            <v>Pärnu-Jaagupi LTK</v>
          </cell>
          <cell r="AL44" t="str">
            <v>Sofia Viktoria GEROISKAJA (laen)</v>
          </cell>
          <cell r="AM44" t="str">
            <v>Ketrin SALUMAA</v>
          </cell>
          <cell r="AN44" t="str">
            <v>Liisi KOIT</v>
          </cell>
          <cell r="AO44" t="e">
            <v>#N/A</v>
          </cell>
          <cell r="AP44" t="e">
            <v>#N/A</v>
          </cell>
          <cell r="AQ44" t="str">
            <v>Maardu LTK</v>
          </cell>
          <cell r="AR44" t="str">
            <v>Alina JAGNENKOVA</v>
          </cell>
          <cell r="AS44" t="str">
            <v>Julia ŠELIHH</v>
          </cell>
          <cell r="AT44" t="str">
            <v>Anita LISSOVENKO</v>
          </cell>
          <cell r="AU44" t="e">
            <v>#N/A</v>
          </cell>
          <cell r="AV44" t="e">
            <v>#N/A</v>
          </cell>
          <cell r="AW44">
            <v>5</v>
          </cell>
          <cell r="AX44">
            <v>1</v>
          </cell>
        </row>
        <row r="45">
          <cell r="AI45">
            <v>44</v>
          </cell>
          <cell r="AJ45">
            <v>474</v>
          </cell>
          <cell r="AK45" t="str">
            <v>LTK Kalev</v>
          </cell>
          <cell r="AL45" t="str">
            <v>Kätlin LATT</v>
          </cell>
          <cell r="AM45" t="str">
            <v>Pille VEESAAR</v>
          </cell>
          <cell r="AN45" t="str">
            <v>Merje AAS</v>
          </cell>
          <cell r="AO45" t="str">
            <v>Kai THORNBECH</v>
          </cell>
          <cell r="AP45" t="e">
            <v>#N/A</v>
          </cell>
          <cell r="AQ45" t="str">
            <v>TalTech SK / Rakvere SK</v>
          </cell>
          <cell r="AR45" t="str">
            <v>Annigrete SUIMETS</v>
          </cell>
          <cell r="AS45" t="str">
            <v>Sirli ROOSVE</v>
          </cell>
          <cell r="AT45" t="str">
            <v>Sirli JAANIMÄGI</v>
          </cell>
          <cell r="AU45" t="e">
            <v>#N/A</v>
          </cell>
          <cell r="AV45" t="e">
            <v>#N/A</v>
          </cell>
          <cell r="AW45">
            <v>4</v>
          </cell>
          <cell r="AX45">
            <v>7</v>
          </cell>
        </row>
        <row r="46">
          <cell r="AI46">
            <v>45</v>
          </cell>
          <cell r="AJ46">
            <v>485</v>
          </cell>
          <cell r="AK46" t="str">
            <v>Aseri Spordiklubi</v>
          </cell>
          <cell r="AL46" t="str">
            <v>Reelica HANSON</v>
          </cell>
          <cell r="AM46" t="str">
            <v>Tatjana TŠISTJAKOVA</v>
          </cell>
          <cell r="AN46" t="str">
            <v>Glafira NAGEL</v>
          </cell>
          <cell r="AO46" t="e">
            <v>#N/A</v>
          </cell>
          <cell r="AP46" t="e">
            <v>#N/A</v>
          </cell>
          <cell r="AQ46" t="str">
            <v>Maardu LTK</v>
          </cell>
          <cell r="AR46" t="str">
            <v>Valeria SARÕTSEVA</v>
          </cell>
          <cell r="AS46" t="str">
            <v>Anita LISSOVENKO</v>
          </cell>
          <cell r="AT46" t="str">
            <v>Alina JAGNENKOVA</v>
          </cell>
          <cell r="AU46" t="e">
            <v>#N/A</v>
          </cell>
          <cell r="AV46" t="e">
            <v>#N/A</v>
          </cell>
          <cell r="AW46">
            <v>2</v>
          </cell>
          <cell r="AX46">
            <v>1</v>
          </cell>
        </row>
        <row r="47">
          <cell r="AI47">
            <v>46</v>
          </cell>
          <cell r="AJ47">
            <v>496</v>
          </cell>
          <cell r="AK47" t="str">
            <v>LTK Narova</v>
          </cell>
          <cell r="AL47" t="str">
            <v>Sofija PETROVA</v>
          </cell>
          <cell r="AM47" t="str">
            <v>Vitalia REINOL</v>
          </cell>
          <cell r="AN47" t="str">
            <v>Anastassia MELNIKOVA</v>
          </cell>
          <cell r="AO47" t="str">
            <v>Arina LITVINOVA</v>
          </cell>
          <cell r="AP47" t="e">
            <v>#N/A</v>
          </cell>
          <cell r="AQ47" t="str">
            <v>LTK Kalev</v>
          </cell>
          <cell r="AR47" t="str">
            <v>Pille VEESAAR</v>
          </cell>
          <cell r="AS47" t="str">
            <v>Merje AAS</v>
          </cell>
          <cell r="AT47" t="str">
            <v>Kätlin LATT</v>
          </cell>
          <cell r="AU47" t="e">
            <v>#N/A</v>
          </cell>
          <cell r="AV47" t="e">
            <v>#N/A</v>
          </cell>
          <cell r="AW47">
            <v>3</v>
          </cell>
          <cell r="AX47">
            <v>4</v>
          </cell>
        </row>
        <row r="48">
          <cell r="AI48">
            <v>47</v>
          </cell>
          <cell r="AJ48">
            <v>507</v>
          </cell>
          <cell r="AK48" t="str">
            <v>TalTech SK / Rakvere SK</v>
          </cell>
          <cell r="AL48" t="str">
            <v>Sirli JAANIMÄGI</v>
          </cell>
          <cell r="AM48" t="str">
            <v>Sirli ROOSVE</v>
          </cell>
          <cell r="AN48" t="str">
            <v>Annigrete SUIMETS</v>
          </cell>
          <cell r="AO48" t="e">
            <v>#N/A</v>
          </cell>
          <cell r="AP48" t="e">
            <v>#N/A</v>
          </cell>
          <cell r="AQ48" t="str">
            <v>Lauatennisekeskus</v>
          </cell>
          <cell r="AR48" t="str">
            <v>Kristi ERNITS (laen)</v>
          </cell>
          <cell r="AS48" t="str">
            <v>Aire KURGPÕLD</v>
          </cell>
          <cell r="AT48" t="str">
            <v>Neverly LUKAS</v>
          </cell>
          <cell r="AU48" t="e">
            <v>#N/A</v>
          </cell>
          <cell r="AV48" t="e">
            <v>#N/A</v>
          </cell>
          <cell r="AW48">
            <v>7</v>
          </cell>
          <cell r="AX48">
            <v>6</v>
          </cell>
        </row>
        <row r="49">
          <cell r="AI49">
            <v>48</v>
          </cell>
          <cell r="AJ49">
            <v>518</v>
          </cell>
          <cell r="AK49" t="str">
            <v>-</v>
          </cell>
          <cell r="AL49" t="e">
            <v>#N/A</v>
          </cell>
          <cell r="AM49" t="e">
            <v>#N/A</v>
          </cell>
          <cell r="AN49" t="e">
            <v>#N/A</v>
          </cell>
          <cell r="AO49" t="e">
            <v>#N/A</v>
          </cell>
          <cell r="AP49" t="e">
            <v>#N/A</v>
          </cell>
          <cell r="AQ49" t="str">
            <v>Pärnu-Jaagupi LTK</v>
          </cell>
          <cell r="AR49" t="e">
            <v>#N/A</v>
          </cell>
          <cell r="AS49" t="e">
            <v>#N/A</v>
          </cell>
          <cell r="AT49" t="e">
            <v>#N/A</v>
          </cell>
          <cell r="AU49" t="e">
            <v>#N/A</v>
          </cell>
          <cell r="AV49" t="e">
            <v>#N/A</v>
          </cell>
          <cell r="AW49">
            <v>8</v>
          </cell>
          <cell r="AX49">
            <v>5</v>
          </cell>
        </row>
        <row r="50">
          <cell r="AI50">
            <v>49</v>
          </cell>
          <cell r="AJ50">
            <v>529</v>
          </cell>
          <cell r="AK50" t="str">
            <v>Aseri Spordiklubi</v>
          </cell>
          <cell r="AL50" t="str">
            <v>Reelica HANSON</v>
          </cell>
          <cell r="AM50" t="str">
            <v>Tatjana TŠISTJAKOVA</v>
          </cell>
          <cell r="AN50" t="str">
            <v>Glafira NAGEL</v>
          </cell>
          <cell r="AO50" t="e">
            <v>#N/A</v>
          </cell>
          <cell r="AP50" t="e">
            <v>#N/A</v>
          </cell>
          <cell r="AQ50" t="str">
            <v>LTK Kalev</v>
          </cell>
          <cell r="AR50" t="str">
            <v>Merje AAS</v>
          </cell>
          <cell r="AS50" t="str">
            <v>Pille VEESAAR</v>
          </cell>
          <cell r="AT50" t="str">
            <v>Kätlin LATT</v>
          </cell>
          <cell r="AU50" t="e">
            <v>#N/A</v>
          </cell>
          <cell r="AV50" t="e">
            <v>#N/A</v>
          </cell>
          <cell r="AW50">
            <v>2</v>
          </cell>
          <cell r="AX50">
            <v>4</v>
          </cell>
        </row>
        <row r="51">
          <cell r="AI51">
            <v>50</v>
          </cell>
          <cell r="AJ51">
            <v>540</v>
          </cell>
          <cell r="AK51" t="str">
            <v>LTK Narova</v>
          </cell>
          <cell r="AL51" t="str">
            <v>Vitalia REINOL</v>
          </cell>
          <cell r="AM51" t="str">
            <v>Arina LITVINOVA</v>
          </cell>
          <cell r="AN51" t="str">
            <v>Valeria PETROVA</v>
          </cell>
          <cell r="AO51" t="str">
            <v>Anastassia MELNIKOVA</v>
          </cell>
          <cell r="AP51" t="e">
            <v>#N/A</v>
          </cell>
          <cell r="AQ51" t="str">
            <v>Maardu LTK</v>
          </cell>
          <cell r="AR51" t="str">
            <v>Alina JAGNENKOVA</v>
          </cell>
          <cell r="AS51" t="str">
            <v>Anita LISSOVENKO</v>
          </cell>
          <cell r="AT51" t="str">
            <v>Valeria SARÕTSEVA</v>
          </cell>
          <cell r="AU51" t="str">
            <v>Airi AVAMERI</v>
          </cell>
          <cell r="AV51" t="e">
            <v>#N/A</v>
          </cell>
          <cell r="AW51">
            <v>3</v>
          </cell>
          <cell r="AX51">
            <v>1</v>
          </cell>
        </row>
        <row r="52">
          <cell r="AI52">
            <v>51</v>
          </cell>
          <cell r="AJ52">
            <v>551</v>
          </cell>
          <cell r="AK52" t="str">
            <v>-</v>
          </cell>
          <cell r="AL52" t="e">
            <v>#N/A</v>
          </cell>
          <cell r="AM52" t="e">
            <v>#N/A</v>
          </cell>
          <cell r="AN52" t="e">
            <v>#N/A</v>
          </cell>
          <cell r="AO52" t="e">
            <v>#N/A</v>
          </cell>
          <cell r="AP52" t="e">
            <v>#N/A</v>
          </cell>
          <cell r="AQ52" t="str">
            <v>TalTech SK / Rakvere SK</v>
          </cell>
          <cell r="AR52" t="e">
            <v>#N/A</v>
          </cell>
          <cell r="AS52" t="e">
            <v>#N/A</v>
          </cell>
          <cell r="AT52" t="e">
            <v>#N/A</v>
          </cell>
          <cell r="AU52" t="e">
            <v>#N/A</v>
          </cell>
          <cell r="AV52" t="e">
            <v>#N/A</v>
          </cell>
          <cell r="AW52">
            <v>8</v>
          </cell>
          <cell r="AX52">
            <v>7</v>
          </cell>
        </row>
        <row r="53">
          <cell r="AI53">
            <v>52</v>
          </cell>
          <cell r="AJ53">
            <v>562</v>
          </cell>
          <cell r="AK53" t="str">
            <v>Lauatennisekeskus</v>
          </cell>
          <cell r="AL53" t="e">
            <v>#N/A</v>
          </cell>
          <cell r="AM53" t="e">
            <v>#N/A</v>
          </cell>
          <cell r="AN53" t="e">
            <v>#N/A</v>
          </cell>
          <cell r="AO53" t="e">
            <v>#N/A</v>
          </cell>
          <cell r="AP53" t="e">
            <v>#N/A</v>
          </cell>
          <cell r="AQ53" t="str">
            <v>Pärnu-Jaagupi LTK</v>
          </cell>
          <cell r="AR53" t="e">
            <v>#N/A</v>
          </cell>
          <cell r="AS53" t="e">
            <v>#N/A</v>
          </cell>
          <cell r="AT53" t="e">
            <v>#N/A</v>
          </cell>
          <cell r="AU53" t="e">
            <v>#N/A</v>
          </cell>
          <cell r="AV53" t="e">
            <v>#N/A</v>
          </cell>
          <cell r="AW53">
            <v>6</v>
          </cell>
          <cell r="AX53">
            <v>5</v>
          </cell>
        </row>
        <row r="54">
          <cell r="AI54">
            <v>53</v>
          </cell>
          <cell r="AJ54">
            <v>573</v>
          </cell>
          <cell r="AK54" t="str">
            <v>Aseri Spordiklubi</v>
          </cell>
          <cell r="AL54" t="str">
            <v>Reelica HANSON</v>
          </cell>
          <cell r="AM54" t="str">
            <v>Tatjana TŠISTJAKOVA</v>
          </cell>
          <cell r="AN54" t="str">
            <v>Ina JOSEPSONE (välis)</v>
          </cell>
          <cell r="AO54" t="str">
            <v>Glafira NAGEL</v>
          </cell>
          <cell r="AP54" t="e">
            <v>#N/A</v>
          </cell>
          <cell r="AQ54" t="str">
            <v>LTK Narova</v>
          </cell>
          <cell r="AR54" t="str">
            <v>Anastassia MELNIKOVA</v>
          </cell>
          <cell r="AS54" t="str">
            <v>Vitalia REINOL</v>
          </cell>
          <cell r="AT54" t="str">
            <v>Arina LITVINOVA</v>
          </cell>
          <cell r="AU54" t="str">
            <v>Valeria PETROVA</v>
          </cell>
          <cell r="AV54" t="e">
            <v>#N/A</v>
          </cell>
          <cell r="AW54">
            <v>2</v>
          </cell>
          <cell r="AX54">
            <v>3</v>
          </cell>
        </row>
        <row r="55">
          <cell r="AI55">
            <v>54</v>
          </cell>
          <cell r="AJ55">
            <v>584</v>
          </cell>
          <cell r="AK55" t="str">
            <v>LTK Kalev</v>
          </cell>
          <cell r="AL55" t="str">
            <v>Pille VEESAAR</v>
          </cell>
          <cell r="AM55" t="str">
            <v>Merje AAS</v>
          </cell>
          <cell r="AN55" t="str">
            <v>Kätlin LATT</v>
          </cell>
          <cell r="AO55" t="e">
            <v>#N/A</v>
          </cell>
          <cell r="AP55" t="e">
            <v>#N/A</v>
          </cell>
          <cell r="AQ55" t="str">
            <v>Maardu LTK</v>
          </cell>
          <cell r="AR55" t="str">
            <v>Anita LISSOVENKO</v>
          </cell>
          <cell r="AS55" t="str">
            <v>Alina JAGNENKOVA</v>
          </cell>
          <cell r="AT55" t="str">
            <v>Valeria SARÕTSEVA</v>
          </cell>
          <cell r="AU55" t="str">
            <v>Daria AZARENKOVA (välis)</v>
          </cell>
          <cell r="AV55" t="e">
            <v>#N/A</v>
          </cell>
          <cell r="AW55">
            <v>4</v>
          </cell>
          <cell r="AX55">
            <v>1</v>
          </cell>
        </row>
        <row r="56">
          <cell r="AI56">
            <v>55</v>
          </cell>
          <cell r="AJ56">
            <v>595</v>
          </cell>
          <cell r="AK56" t="str">
            <v>Pärnu-Jaagupi LTK</v>
          </cell>
          <cell r="AL56" t="e">
            <v>#N/A</v>
          </cell>
          <cell r="AM56" t="e">
            <v>#N/A</v>
          </cell>
          <cell r="AN56" t="e">
            <v>#N/A</v>
          </cell>
          <cell r="AO56" t="e">
            <v>#N/A</v>
          </cell>
          <cell r="AP56" t="e">
            <v>#N/A</v>
          </cell>
          <cell r="AQ56" t="str">
            <v>TalTech SK / Rakvere SK</v>
          </cell>
          <cell r="AR56" t="e">
            <v>#N/A</v>
          </cell>
          <cell r="AS56" t="e">
            <v>#N/A</v>
          </cell>
          <cell r="AT56" t="e">
            <v>#N/A</v>
          </cell>
          <cell r="AU56" t="e">
            <v>#N/A</v>
          </cell>
          <cell r="AV56" t="e">
            <v>#N/A</v>
          </cell>
          <cell r="AW56">
            <v>5</v>
          </cell>
          <cell r="AX56">
            <v>7</v>
          </cell>
        </row>
        <row r="57">
          <cell r="AI57">
            <v>56</v>
          </cell>
          <cell r="AJ57">
            <v>606</v>
          </cell>
          <cell r="AK57" t="str">
            <v>-</v>
          </cell>
          <cell r="AL57" t="e">
            <v>#N/A</v>
          </cell>
          <cell r="AM57" t="e">
            <v>#N/A</v>
          </cell>
          <cell r="AN57" t="e">
            <v>#N/A</v>
          </cell>
          <cell r="AO57" t="e">
            <v>#N/A</v>
          </cell>
          <cell r="AP57" t="e">
            <v>#N/A</v>
          </cell>
          <cell r="AQ57" t="str">
            <v>Lauatennisekeskus</v>
          </cell>
          <cell r="AR57" t="e">
            <v>#N/A</v>
          </cell>
          <cell r="AS57" t="e">
            <v>#N/A</v>
          </cell>
          <cell r="AT57" t="e">
            <v>#N/A</v>
          </cell>
          <cell r="AU57" t="e">
            <v>#N/A</v>
          </cell>
          <cell r="AV57" t="e">
            <v>#N/A</v>
          </cell>
          <cell r="AW57">
            <v>8</v>
          </cell>
          <cell r="AX57">
            <v>6</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s"/>
      <sheetName val="Prot"/>
      <sheetName val="M"/>
      <sheetName val="Kõrgliigasse"/>
      <sheetName val="DATA"/>
      <sheetName val="Games"/>
    </sheetNames>
    <sheetDataSet>
      <sheetData sheetId="0">
        <row r="2">
          <cell r="AI2">
            <v>1</v>
          </cell>
          <cell r="AJ2">
            <v>1</v>
          </cell>
          <cell r="AK2" t="str">
            <v>Viljandi LTK Sakala I</v>
          </cell>
          <cell r="AL2" t="str">
            <v>Mart LUUK (laen)</v>
          </cell>
          <cell r="AM2" t="str">
            <v>Mihkel PAE</v>
          </cell>
          <cell r="AN2" t="str">
            <v>Valdas MARTINKUS (välis)</v>
          </cell>
          <cell r="AO2" t="e">
            <v>#N/A</v>
          </cell>
          <cell r="AP2" t="e">
            <v>#N/A</v>
          </cell>
          <cell r="AQ2" t="str">
            <v>LTK Kalev / VIKINGGRANES</v>
          </cell>
          <cell r="AR2" t="str">
            <v>Kristjan KANT</v>
          </cell>
          <cell r="AS2" t="str">
            <v>Allan KOTTISE</v>
          </cell>
          <cell r="AT2" t="str">
            <v>Jorma LAHTINEN (välis)</v>
          </cell>
          <cell r="AU2" t="e">
            <v>#N/A</v>
          </cell>
          <cell r="AV2" t="e">
            <v>#N/A</v>
          </cell>
          <cell r="AW2">
            <v>1</v>
          </cell>
          <cell r="AX2">
            <v>4</v>
          </cell>
        </row>
        <row r="3">
          <cell r="AI3">
            <v>2</v>
          </cell>
          <cell r="AJ3">
            <v>12</v>
          </cell>
          <cell r="AK3" t="str">
            <v>Mustvee LTK</v>
          </cell>
          <cell r="AL3" t="str">
            <v>Erik LINDMÄE</v>
          </cell>
          <cell r="AM3" t="str">
            <v>Lauri LAANE</v>
          </cell>
          <cell r="AN3" t="str">
            <v>Aleksei NIKONOROV</v>
          </cell>
          <cell r="AO3" t="e">
            <v>#N/A</v>
          </cell>
          <cell r="AP3" t="e">
            <v>#N/A</v>
          </cell>
          <cell r="AQ3" t="str">
            <v>Maardu LTK I</v>
          </cell>
          <cell r="AR3" t="str">
            <v>Aleksandr LUŠIN</v>
          </cell>
          <cell r="AS3" t="str">
            <v>Maksim VUHKA</v>
          </cell>
          <cell r="AT3" t="str">
            <v>Sergei DANILOV</v>
          </cell>
          <cell r="AU3" t="str">
            <v>Artjom HIISKU</v>
          </cell>
          <cell r="AV3" t="e">
            <v>#N/A</v>
          </cell>
          <cell r="AW3">
            <v>2</v>
          </cell>
          <cell r="AX3">
            <v>3</v>
          </cell>
        </row>
        <row r="4">
          <cell r="AI4">
            <v>3</v>
          </cell>
          <cell r="AJ4">
            <v>23</v>
          </cell>
          <cell r="AK4" t="str">
            <v>Viljandi LTK Sakala I</v>
          </cell>
          <cell r="AL4" t="str">
            <v>Mart LUUK (laen)</v>
          </cell>
          <cell r="AM4" t="str">
            <v>Valdas MARTINKUS (välis)</v>
          </cell>
          <cell r="AN4" t="str">
            <v>Mihkel PAE</v>
          </cell>
          <cell r="AO4" t="e">
            <v>#N/A</v>
          </cell>
          <cell r="AP4" t="e">
            <v>#N/A</v>
          </cell>
          <cell r="AQ4" t="str">
            <v>Maardu LTK I</v>
          </cell>
          <cell r="AR4" t="str">
            <v>HIISKU</v>
          </cell>
          <cell r="AS4" t="str">
            <v>VUHKA</v>
          </cell>
          <cell r="AT4" t="str">
            <v>LUŠIN</v>
          </cell>
          <cell r="AU4" t="str">
            <v>DANILOV</v>
          </cell>
          <cell r="AV4" t="e">
            <v>#N/A</v>
          </cell>
          <cell r="AW4">
            <v>1</v>
          </cell>
          <cell r="AX4" t="str">
            <v/>
          </cell>
        </row>
        <row r="5">
          <cell r="AI5">
            <v>4</v>
          </cell>
          <cell r="AJ5">
            <v>34</v>
          </cell>
          <cell r="AK5" t="str">
            <v>Mustvee LTK</v>
          </cell>
          <cell r="AL5" t="str">
            <v>NIKONOROV</v>
          </cell>
          <cell r="AM5" t="str">
            <v>LAANE</v>
          </cell>
          <cell r="AN5" t="str">
            <v>LINDMÄE</v>
          </cell>
          <cell r="AO5" t="e">
            <v>#N/A</v>
          </cell>
          <cell r="AP5" t="e">
            <v>#N/A</v>
          </cell>
          <cell r="AQ5" t="str">
            <v>LTK Kalev I</v>
          </cell>
          <cell r="AR5" t="str">
            <v>LAHTINEN (välis)</v>
          </cell>
          <cell r="AS5" t="str">
            <v>KOTTISE</v>
          </cell>
          <cell r="AT5" t="str">
            <v>KANT</v>
          </cell>
          <cell r="AU5" t="e">
            <v>#N/A</v>
          </cell>
          <cell r="AV5" t="e">
            <v>#N/A</v>
          </cell>
          <cell r="AW5" t="str">
            <v/>
          </cell>
          <cell r="AX5">
            <v>4</v>
          </cell>
        </row>
        <row r="6">
          <cell r="AI6">
            <v>5</v>
          </cell>
          <cell r="AJ6">
            <v>45</v>
          </cell>
          <cell r="AK6" t="str">
            <v>-</v>
          </cell>
          <cell r="AL6">
            <v>0</v>
          </cell>
          <cell r="AM6">
            <v>0</v>
          </cell>
          <cell r="AN6">
            <v>0</v>
          </cell>
          <cell r="AO6">
            <v>0</v>
          </cell>
          <cell r="AP6">
            <v>0</v>
          </cell>
          <cell r="AQ6">
            <v>0</v>
          </cell>
          <cell r="AR6">
            <v>0</v>
          </cell>
          <cell r="AS6">
            <v>0</v>
          </cell>
          <cell r="AT6">
            <v>0</v>
          </cell>
          <cell r="AU6">
            <v>0</v>
          </cell>
          <cell r="AV6">
            <v>0</v>
          </cell>
          <cell r="AW6">
            <v>0</v>
          </cell>
          <cell r="AX6">
            <v>0</v>
          </cell>
        </row>
        <row r="7">
          <cell r="AI7">
            <v>6</v>
          </cell>
          <cell r="AJ7">
            <v>56</v>
          </cell>
          <cell r="AK7" t="str">
            <v>-</v>
          </cell>
          <cell r="AL7">
            <v>0</v>
          </cell>
          <cell r="AM7">
            <v>0</v>
          </cell>
          <cell r="AN7">
            <v>0</v>
          </cell>
          <cell r="AO7">
            <v>0</v>
          </cell>
          <cell r="AP7">
            <v>0</v>
          </cell>
          <cell r="AQ7">
            <v>0</v>
          </cell>
          <cell r="AR7">
            <v>0</v>
          </cell>
          <cell r="AS7">
            <v>0</v>
          </cell>
          <cell r="AT7">
            <v>0</v>
          </cell>
          <cell r="AU7">
            <v>0</v>
          </cell>
          <cell r="AV7">
            <v>0</v>
          </cell>
          <cell r="AW7">
            <v>0</v>
          </cell>
          <cell r="AX7">
            <v>0</v>
          </cell>
        </row>
        <row r="8">
          <cell r="AI8">
            <v>7</v>
          </cell>
          <cell r="AJ8">
            <v>67</v>
          </cell>
          <cell r="AK8" t="str">
            <v>-</v>
          </cell>
          <cell r="AL8">
            <v>0</v>
          </cell>
          <cell r="AM8">
            <v>0</v>
          </cell>
          <cell r="AN8">
            <v>0</v>
          </cell>
          <cell r="AO8">
            <v>0</v>
          </cell>
          <cell r="AP8">
            <v>0</v>
          </cell>
          <cell r="AQ8">
            <v>0</v>
          </cell>
          <cell r="AR8">
            <v>0</v>
          </cell>
          <cell r="AS8">
            <v>0</v>
          </cell>
          <cell r="AT8">
            <v>0</v>
          </cell>
          <cell r="AU8">
            <v>0</v>
          </cell>
          <cell r="AV8">
            <v>0</v>
          </cell>
          <cell r="AW8">
            <v>0</v>
          </cell>
          <cell r="AX8">
            <v>0</v>
          </cell>
        </row>
        <row r="9">
          <cell r="AI9">
            <v>8</v>
          </cell>
          <cell r="AJ9">
            <v>78</v>
          </cell>
          <cell r="AK9" t="str">
            <v>-</v>
          </cell>
          <cell r="AL9">
            <v>0</v>
          </cell>
          <cell r="AM9">
            <v>0</v>
          </cell>
          <cell r="AN9">
            <v>0</v>
          </cell>
          <cell r="AO9">
            <v>0</v>
          </cell>
          <cell r="AP9">
            <v>0</v>
          </cell>
          <cell r="AQ9">
            <v>0</v>
          </cell>
          <cell r="AR9">
            <v>0</v>
          </cell>
          <cell r="AS9">
            <v>0</v>
          </cell>
          <cell r="AT9">
            <v>0</v>
          </cell>
          <cell r="AU9">
            <v>0</v>
          </cell>
          <cell r="AV9">
            <v>0</v>
          </cell>
          <cell r="AW9">
            <v>0</v>
          </cell>
          <cell r="AX9">
            <v>0</v>
          </cell>
        </row>
        <row r="10">
          <cell r="AI10">
            <v>9</v>
          </cell>
          <cell r="AJ10">
            <v>89</v>
          </cell>
          <cell r="AK10" t="str">
            <v>-</v>
          </cell>
          <cell r="AL10">
            <v>0</v>
          </cell>
          <cell r="AM10">
            <v>0</v>
          </cell>
          <cell r="AN10">
            <v>0</v>
          </cell>
          <cell r="AO10">
            <v>0</v>
          </cell>
          <cell r="AP10">
            <v>0</v>
          </cell>
          <cell r="AQ10">
            <v>0</v>
          </cell>
          <cell r="AR10">
            <v>0</v>
          </cell>
          <cell r="AS10">
            <v>0</v>
          </cell>
          <cell r="AT10">
            <v>0</v>
          </cell>
          <cell r="AU10">
            <v>0</v>
          </cell>
          <cell r="AV10">
            <v>0</v>
          </cell>
          <cell r="AW10">
            <v>0</v>
          </cell>
          <cell r="AX10">
            <v>0</v>
          </cell>
        </row>
        <row r="11">
          <cell r="AI11">
            <v>10</v>
          </cell>
          <cell r="AJ11">
            <v>100</v>
          </cell>
          <cell r="AK11" t="str">
            <v>-</v>
          </cell>
          <cell r="AL11">
            <v>0</v>
          </cell>
          <cell r="AM11">
            <v>0</v>
          </cell>
          <cell r="AN11">
            <v>0</v>
          </cell>
          <cell r="AO11">
            <v>0</v>
          </cell>
          <cell r="AP11">
            <v>0</v>
          </cell>
          <cell r="AQ11">
            <v>0</v>
          </cell>
          <cell r="AR11">
            <v>0</v>
          </cell>
          <cell r="AS11">
            <v>0</v>
          </cell>
          <cell r="AT11">
            <v>0</v>
          </cell>
          <cell r="AU11">
            <v>0</v>
          </cell>
          <cell r="AV11">
            <v>0</v>
          </cell>
          <cell r="AW11">
            <v>0</v>
          </cell>
          <cell r="AX11">
            <v>0</v>
          </cell>
        </row>
        <row r="12">
          <cell r="AI12">
            <v>11</v>
          </cell>
          <cell r="AJ12">
            <v>111</v>
          </cell>
          <cell r="AK12" t="str">
            <v>-</v>
          </cell>
          <cell r="AL12">
            <v>0</v>
          </cell>
          <cell r="AM12">
            <v>0</v>
          </cell>
          <cell r="AN12">
            <v>0</v>
          </cell>
          <cell r="AO12">
            <v>0</v>
          </cell>
          <cell r="AP12">
            <v>0</v>
          </cell>
          <cell r="AQ12">
            <v>0</v>
          </cell>
          <cell r="AR12">
            <v>0</v>
          </cell>
          <cell r="AS12">
            <v>0</v>
          </cell>
          <cell r="AT12">
            <v>0</v>
          </cell>
          <cell r="AU12">
            <v>0</v>
          </cell>
          <cell r="AV12">
            <v>0</v>
          </cell>
          <cell r="AW12">
            <v>0</v>
          </cell>
          <cell r="AX12">
            <v>0</v>
          </cell>
        </row>
        <row r="13">
          <cell r="AI13">
            <v>12</v>
          </cell>
          <cell r="AJ13">
            <v>122</v>
          </cell>
          <cell r="AK13" t="str">
            <v>-</v>
          </cell>
          <cell r="AL13">
            <v>0</v>
          </cell>
          <cell r="AM13">
            <v>0</v>
          </cell>
          <cell r="AN13">
            <v>0</v>
          </cell>
          <cell r="AO13">
            <v>0</v>
          </cell>
          <cell r="AP13">
            <v>0</v>
          </cell>
          <cell r="AQ13">
            <v>0</v>
          </cell>
          <cell r="AR13">
            <v>0</v>
          </cell>
          <cell r="AS13">
            <v>0</v>
          </cell>
          <cell r="AT13">
            <v>0</v>
          </cell>
          <cell r="AU13">
            <v>0</v>
          </cell>
          <cell r="AV13">
            <v>0</v>
          </cell>
          <cell r="AW13">
            <v>0</v>
          </cell>
          <cell r="AX13">
            <v>0</v>
          </cell>
        </row>
        <row r="14">
          <cell r="AI14">
            <v>13</v>
          </cell>
          <cell r="AJ14">
            <v>133</v>
          </cell>
          <cell r="AK14" t="str">
            <v>-</v>
          </cell>
          <cell r="AL14">
            <v>0</v>
          </cell>
          <cell r="AM14">
            <v>0</v>
          </cell>
          <cell r="AN14">
            <v>0</v>
          </cell>
          <cell r="AO14">
            <v>0</v>
          </cell>
          <cell r="AP14">
            <v>0</v>
          </cell>
          <cell r="AQ14">
            <v>0</v>
          </cell>
          <cell r="AR14">
            <v>0</v>
          </cell>
          <cell r="AS14">
            <v>0</v>
          </cell>
          <cell r="AT14">
            <v>0</v>
          </cell>
          <cell r="AU14">
            <v>0</v>
          </cell>
          <cell r="AV14">
            <v>0</v>
          </cell>
          <cell r="AW14">
            <v>0</v>
          </cell>
          <cell r="AX14">
            <v>0</v>
          </cell>
        </row>
        <row r="15">
          <cell r="AI15">
            <v>14</v>
          </cell>
          <cell r="AJ15">
            <v>144</v>
          </cell>
          <cell r="AK15" t="str">
            <v>-</v>
          </cell>
          <cell r="AL15">
            <v>0</v>
          </cell>
          <cell r="AM15">
            <v>0</v>
          </cell>
          <cell r="AN15">
            <v>0</v>
          </cell>
          <cell r="AO15">
            <v>0</v>
          </cell>
          <cell r="AP15">
            <v>0</v>
          </cell>
          <cell r="AQ15">
            <v>0</v>
          </cell>
          <cell r="AR15">
            <v>0</v>
          </cell>
          <cell r="AS15">
            <v>0</v>
          </cell>
          <cell r="AT15">
            <v>0</v>
          </cell>
          <cell r="AU15">
            <v>0</v>
          </cell>
          <cell r="AV15">
            <v>0</v>
          </cell>
          <cell r="AW15">
            <v>0</v>
          </cell>
          <cell r="AX15">
            <v>0</v>
          </cell>
        </row>
        <row r="16">
          <cell r="AI16">
            <v>15</v>
          </cell>
          <cell r="AJ16">
            <v>155</v>
          </cell>
          <cell r="AK16" t="str">
            <v>-</v>
          </cell>
          <cell r="AL16">
            <v>0</v>
          </cell>
          <cell r="AM16">
            <v>0</v>
          </cell>
          <cell r="AN16">
            <v>0</v>
          </cell>
          <cell r="AO16">
            <v>0</v>
          </cell>
          <cell r="AP16">
            <v>0</v>
          </cell>
          <cell r="AQ16">
            <v>0</v>
          </cell>
          <cell r="AR16">
            <v>0</v>
          </cell>
          <cell r="AS16">
            <v>0</v>
          </cell>
          <cell r="AT16">
            <v>0</v>
          </cell>
          <cell r="AU16">
            <v>0</v>
          </cell>
          <cell r="AV16">
            <v>0</v>
          </cell>
          <cell r="AW16">
            <v>0</v>
          </cell>
          <cell r="AX16">
            <v>0</v>
          </cell>
        </row>
        <row r="17">
          <cell r="AI17">
            <v>16</v>
          </cell>
          <cell r="AJ17">
            <v>166</v>
          </cell>
          <cell r="AK17" t="str">
            <v>-</v>
          </cell>
          <cell r="AL17">
            <v>0</v>
          </cell>
          <cell r="AM17">
            <v>0</v>
          </cell>
          <cell r="AN17">
            <v>0</v>
          </cell>
          <cell r="AO17">
            <v>0</v>
          </cell>
          <cell r="AP17">
            <v>0</v>
          </cell>
          <cell r="AQ17">
            <v>0</v>
          </cell>
          <cell r="AR17">
            <v>0</v>
          </cell>
          <cell r="AS17">
            <v>0</v>
          </cell>
          <cell r="AT17">
            <v>0</v>
          </cell>
          <cell r="AU17">
            <v>0</v>
          </cell>
          <cell r="AV17">
            <v>0</v>
          </cell>
          <cell r="AW17">
            <v>0</v>
          </cell>
          <cell r="AX17">
            <v>0</v>
          </cell>
        </row>
        <row r="18">
          <cell r="AI18">
            <v>17</v>
          </cell>
          <cell r="AJ18">
            <v>177</v>
          </cell>
          <cell r="AK18" t="str">
            <v>-</v>
          </cell>
          <cell r="AL18">
            <v>0</v>
          </cell>
          <cell r="AM18">
            <v>0</v>
          </cell>
          <cell r="AN18">
            <v>0</v>
          </cell>
          <cell r="AO18">
            <v>0</v>
          </cell>
          <cell r="AP18">
            <v>0</v>
          </cell>
          <cell r="AQ18">
            <v>0</v>
          </cell>
          <cell r="AR18">
            <v>0</v>
          </cell>
          <cell r="AS18">
            <v>0</v>
          </cell>
          <cell r="AT18">
            <v>0</v>
          </cell>
          <cell r="AU18">
            <v>0</v>
          </cell>
          <cell r="AV18">
            <v>0</v>
          </cell>
          <cell r="AW18">
            <v>0</v>
          </cell>
          <cell r="AX18">
            <v>0</v>
          </cell>
        </row>
        <row r="19">
          <cell r="AI19">
            <v>18</v>
          </cell>
          <cell r="AJ19">
            <v>188</v>
          </cell>
          <cell r="AK19" t="str">
            <v>-</v>
          </cell>
          <cell r="AL19">
            <v>0</v>
          </cell>
          <cell r="AM19">
            <v>0</v>
          </cell>
          <cell r="AN19">
            <v>0</v>
          </cell>
          <cell r="AO19">
            <v>0</v>
          </cell>
          <cell r="AP19">
            <v>0</v>
          </cell>
          <cell r="AQ19">
            <v>0</v>
          </cell>
          <cell r="AR19">
            <v>0</v>
          </cell>
          <cell r="AS19">
            <v>0</v>
          </cell>
          <cell r="AT19">
            <v>0</v>
          </cell>
          <cell r="AU19">
            <v>0</v>
          </cell>
          <cell r="AV19">
            <v>0</v>
          </cell>
          <cell r="AW19">
            <v>0</v>
          </cell>
          <cell r="AX19">
            <v>0</v>
          </cell>
        </row>
        <row r="20">
          <cell r="AI20">
            <v>19</v>
          </cell>
          <cell r="AJ20">
            <v>199</v>
          </cell>
          <cell r="AK20" t="str">
            <v>-</v>
          </cell>
          <cell r="AL20">
            <v>0</v>
          </cell>
          <cell r="AM20">
            <v>0</v>
          </cell>
          <cell r="AN20">
            <v>0</v>
          </cell>
          <cell r="AO20">
            <v>0</v>
          </cell>
          <cell r="AP20">
            <v>0</v>
          </cell>
          <cell r="AQ20">
            <v>0</v>
          </cell>
          <cell r="AR20">
            <v>0</v>
          </cell>
          <cell r="AS20">
            <v>0</v>
          </cell>
          <cell r="AT20">
            <v>0</v>
          </cell>
          <cell r="AU20">
            <v>0</v>
          </cell>
          <cell r="AV20">
            <v>0</v>
          </cell>
          <cell r="AW20">
            <v>0</v>
          </cell>
          <cell r="AX20">
            <v>0</v>
          </cell>
        </row>
        <row r="21">
          <cell r="AI21">
            <v>20</v>
          </cell>
          <cell r="AJ21">
            <v>210</v>
          </cell>
          <cell r="AK21" t="str">
            <v>-</v>
          </cell>
          <cell r="AL21">
            <v>0</v>
          </cell>
          <cell r="AM21">
            <v>0</v>
          </cell>
          <cell r="AN21">
            <v>0</v>
          </cell>
          <cell r="AO21">
            <v>0</v>
          </cell>
          <cell r="AP21">
            <v>0</v>
          </cell>
          <cell r="AQ21">
            <v>0</v>
          </cell>
          <cell r="AR21">
            <v>0</v>
          </cell>
          <cell r="AS21">
            <v>0</v>
          </cell>
          <cell r="AT21">
            <v>0</v>
          </cell>
          <cell r="AU21">
            <v>0</v>
          </cell>
          <cell r="AV21">
            <v>0</v>
          </cell>
          <cell r="AW21">
            <v>0</v>
          </cell>
          <cell r="AX21">
            <v>0</v>
          </cell>
        </row>
        <row r="22">
          <cell r="AI22">
            <v>21</v>
          </cell>
          <cell r="AJ22">
            <v>221</v>
          </cell>
          <cell r="AK22" t="str">
            <v>-</v>
          </cell>
          <cell r="AL22">
            <v>0</v>
          </cell>
          <cell r="AM22">
            <v>0</v>
          </cell>
          <cell r="AN22">
            <v>0</v>
          </cell>
          <cell r="AO22">
            <v>0</v>
          </cell>
          <cell r="AP22">
            <v>0</v>
          </cell>
          <cell r="AQ22">
            <v>0</v>
          </cell>
          <cell r="AR22">
            <v>0</v>
          </cell>
          <cell r="AS22">
            <v>0</v>
          </cell>
          <cell r="AT22">
            <v>0</v>
          </cell>
          <cell r="AU22">
            <v>0</v>
          </cell>
          <cell r="AV22">
            <v>0</v>
          </cell>
          <cell r="AW22">
            <v>0</v>
          </cell>
          <cell r="AX22">
            <v>0</v>
          </cell>
        </row>
        <row r="23">
          <cell r="AI23">
            <v>22</v>
          </cell>
          <cell r="AJ23">
            <v>232</v>
          </cell>
          <cell r="AK23" t="str">
            <v>-</v>
          </cell>
          <cell r="AL23">
            <v>0</v>
          </cell>
          <cell r="AM23">
            <v>0</v>
          </cell>
          <cell r="AN23">
            <v>0</v>
          </cell>
          <cell r="AO23">
            <v>0</v>
          </cell>
          <cell r="AP23">
            <v>0</v>
          </cell>
          <cell r="AQ23">
            <v>0</v>
          </cell>
          <cell r="AR23">
            <v>0</v>
          </cell>
          <cell r="AS23">
            <v>0</v>
          </cell>
          <cell r="AT23">
            <v>0</v>
          </cell>
          <cell r="AU23">
            <v>0</v>
          </cell>
          <cell r="AV23">
            <v>0</v>
          </cell>
          <cell r="AW23">
            <v>0</v>
          </cell>
          <cell r="AX23">
            <v>0</v>
          </cell>
        </row>
        <row r="24">
          <cell r="AI24">
            <v>23</v>
          </cell>
          <cell r="AJ24">
            <v>243</v>
          </cell>
          <cell r="AK24" t="str">
            <v>-</v>
          </cell>
          <cell r="AL24">
            <v>0</v>
          </cell>
          <cell r="AM24">
            <v>0</v>
          </cell>
          <cell r="AN24">
            <v>0</v>
          </cell>
          <cell r="AO24">
            <v>0</v>
          </cell>
          <cell r="AP24">
            <v>0</v>
          </cell>
          <cell r="AQ24">
            <v>0</v>
          </cell>
          <cell r="AR24">
            <v>0</v>
          </cell>
          <cell r="AS24">
            <v>0</v>
          </cell>
          <cell r="AT24">
            <v>0</v>
          </cell>
          <cell r="AU24">
            <v>0</v>
          </cell>
          <cell r="AV24">
            <v>0</v>
          </cell>
          <cell r="AW24">
            <v>0</v>
          </cell>
          <cell r="AX24">
            <v>0</v>
          </cell>
        </row>
        <row r="25">
          <cell r="AI25">
            <v>24</v>
          </cell>
          <cell r="AJ25">
            <v>254</v>
          </cell>
          <cell r="AK25" t="str">
            <v>-</v>
          </cell>
          <cell r="AL25">
            <v>0</v>
          </cell>
          <cell r="AM25">
            <v>0</v>
          </cell>
          <cell r="AN25">
            <v>0</v>
          </cell>
          <cell r="AO25">
            <v>0</v>
          </cell>
          <cell r="AP25">
            <v>0</v>
          </cell>
          <cell r="AQ25">
            <v>0</v>
          </cell>
          <cell r="AR25">
            <v>0</v>
          </cell>
          <cell r="AS25">
            <v>0</v>
          </cell>
          <cell r="AT25">
            <v>0</v>
          </cell>
          <cell r="AU25">
            <v>0</v>
          </cell>
          <cell r="AV25">
            <v>0</v>
          </cell>
          <cell r="AW25">
            <v>0</v>
          </cell>
          <cell r="AX25">
            <v>0</v>
          </cell>
        </row>
        <row r="26">
          <cell r="AI26">
            <v>25</v>
          </cell>
          <cell r="AJ26">
            <v>265</v>
          </cell>
          <cell r="AK26" t="str">
            <v>-</v>
          </cell>
          <cell r="AL26">
            <v>0</v>
          </cell>
          <cell r="AM26">
            <v>0</v>
          </cell>
          <cell r="AN26">
            <v>0</v>
          </cell>
          <cell r="AO26">
            <v>0</v>
          </cell>
          <cell r="AP26">
            <v>0</v>
          </cell>
          <cell r="AQ26">
            <v>0</v>
          </cell>
          <cell r="AR26">
            <v>0</v>
          </cell>
          <cell r="AS26">
            <v>0</v>
          </cell>
          <cell r="AT26">
            <v>0</v>
          </cell>
          <cell r="AU26">
            <v>0</v>
          </cell>
          <cell r="AV26">
            <v>0</v>
          </cell>
          <cell r="AW26">
            <v>0</v>
          </cell>
          <cell r="AX26">
            <v>0</v>
          </cell>
        </row>
        <row r="27">
          <cell r="AI27">
            <v>26</v>
          </cell>
          <cell r="AJ27">
            <v>276</v>
          </cell>
          <cell r="AK27" t="str">
            <v>-</v>
          </cell>
          <cell r="AL27">
            <v>0</v>
          </cell>
          <cell r="AM27">
            <v>0</v>
          </cell>
          <cell r="AN27">
            <v>0</v>
          </cell>
          <cell r="AO27">
            <v>0</v>
          </cell>
          <cell r="AP27">
            <v>0</v>
          </cell>
          <cell r="AQ27">
            <v>0</v>
          </cell>
          <cell r="AR27">
            <v>0</v>
          </cell>
          <cell r="AS27">
            <v>0</v>
          </cell>
          <cell r="AT27">
            <v>0</v>
          </cell>
          <cell r="AU27">
            <v>0</v>
          </cell>
          <cell r="AV27">
            <v>0</v>
          </cell>
          <cell r="AW27">
            <v>0</v>
          </cell>
          <cell r="AX27">
            <v>0</v>
          </cell>
        </row>
        <row r="28">
          <cell r="AI28">
            <v>27</v>
          </cell>
          <cell r="AJ28">
            <v>287</v>
          </cell>
          <cell r="AK28" t="str">
            <v>-</v>
          </cell>
          <cell r="AL28">
            <v>0</v>
          </cell>
          <cell r="AM28">
            <v>0</v>
          </cell>
          <cell r="AN28">
            <v>0</v>
          </cell>
          <cell r="AO28">
            <v>0</v>
          </cell>
          <cell r="AP28">
            <v>0</v>
          </cell>
          <cell r="AQ28">
            <v>0</v>
          </cell>
          <cell r="AR28">
            <v>0</v>
          </cell>
          <cell r="AS28">
            <v>0</v>
          </cell>
          <cell r="AT28">
            <v>0</v>
          </cell>
          <cell r="AU28">
            <v>0</v>
          </cell>
          <cell r="AV28">
            <v>0</v>
          </cell>
          <cell r="AW28">
            <v>0</v>
          </cell>
          <cell r="AX28">
            <v>0</v>
          </cell>
        </row>
        <row r="29">
          <cell r="AI29">
            <v>28</v>
          </cell>
          <cell r="AJ29">
            <v>298</v>
          </cell>
          <cell r="AK29" t="str">
            <v>-</v>
          </cell>
          <cell r="AL29">
            <v>0</v>
          </cell>
          <cell r="AM29">
            <v>0</v>
          </cell>
          <cell r="AN29">
            <v>0</v>
          </cell>
          <cell r="AO29">
            <v>0</v>
          </cell>
          <cell r="AP29">
            <v>0</v>
          </cell>
          <cell r="AQ29">
            <v>0</v>
          </cell>
          <cell r="AR29">
            <v>0</v>
          </cell>
          <cell r="AS29">
            <v>0</v>
          </cell>
          <cell r="AT29">
            <v>0</v>
          </cell>
          <cell r="AU29">
            <v>0</v>
          </cell>
          <cell r="AV29">
            <v>0</v>
          </cell>
          <cell r="AW29">
            <v>0</v>
          </cell>
          <cell r="AX29">
            <v>0</v>
          </cell>
        </row>
      </sheetData>
      <sheetData sheetId="1"/>
      <sheetData sheetId="2"/>
      <sheetData sheetId="3"/>
      <sheetData sheetId="4">
        <row r="3">
          <cell r="A3">
            <v>1</v>
          </cell>
          <cell r="B3" t="str">
            <v>-</v>
          </cell>
          <cell r="C3" t="str">
            <v>-</v>
          </cell>
          <cell r="D3" t="str">
            <v>-</v>
          </cell>
          <cell r="H3">
            <v>1</v>
          </cell>
          <cell r="I3">
            <v>1</v>
          </cell>
          <cell r="J3">
            <v>4</v>
          </cell>
          <cell r="K3" t="str">
            <v>1/2 Finaal</v>
          </cell>
          <cell r="L3">
            <v>0.41666666666666669</v>
          </cell>
          <cell r="M3">
            <v>44017</v>
          </cell>
          <cell r="N3" t="str">
            <v>Play-off</v>
          </cell>
          <cell r="O3">
            <v>6</v>
          </cell>
          <cell r="P3" t="str">
            <v>I</v>
          </cell>
        </row>
        <row r="4">
          <cell r="A4">
            <v>2</v>
          </cell>
          <cell r="B4" t="str">
            <v>-</v>
          </cell>
          <cell r="C4" t="str">
            <v>-</v>
          </cell>
          <cell r="D4" t="str">
            <v>-</v>
          </cell>
          <cell r="H4">
            <v>2</v>
          </cell>
          <cell r="I4">
            <v>2</v>
          </cell>
          <cell r="J4">
            <v>3</v>
          </cell>
          <cell r="K4" t="str">
            <v>1/2 Finaal</v>
          </cell>
          <cell r="L4">
            <v>0.41666666666666669</v>
          </cell>
          <cell r="M4">
            <v>44017</v>
          </cell>
          <cell r="N4" t="str">
            <v>Play-off</v>
          </cell>
          <cell r="O4">
            <v>7</v>
          </cell>
          <cell r="P4" t="str">
            <v>I</v>
          </cell>
        </row>
        <row r="5">
          <cell r="A5">
            <v>3</v>
          </cell>
          <cell r="B5" t="str">
            <v>-</v>
          </cell>
          <cell r="C5" t="str">
            <v>-</v>
          </cell>
          <cell r="D5" t="str">
            <v>-</v>
          </cell>
          <cell r="H5">
            <v>3</v>
          </cell>
          <cell r="I5">
            <v>1</v>
          </cell>
          <cell r="J5" t="str">
            <v/>
          </cell>
          <cell r="K5" t="str">
            <v>Finaal</v>
          </cell>
          <cell r="L5">
            <v>0.5625</v>
          </cell>
          <cell r="M5">
            <v>44017</v>
          </cell>
          <cell r="N5" t="str">
            <v>Play-off</v>
          </cell>
          <cell r="O5">
            <v>7</v>
          </cell>
          <cell r="P5" t="str">
            <v>II</v>
          </cell>
        </row>
        <row r="6">
          <cell r="A6">
            <v>4</v>
          </cell>
          <cell r="B6" t="str">
            <v>-</v>
          </cell>
          <cell r="C6" t="str">
            <v>-</v>
          </cell>
          <cell r="D6" t="str">
            <v>-</v>
          </cell>
          <cell r="H6">
            <v>4</v>
          </cell>
          <cell r="I6">
            <v>4</v>
          </cell>
          <cell r="J6" t="str">
            <v/>
          </cell>
          <cell r="K6" t="str">
            <v>3. koht</v>
          </cell>
          <cell r="L6">
            <v>0.5625</v>
          </cell>
          <cell r="M6">
            <v>44017</v>
          </cell>
          <cell r="N6" t="str">
            <v>Play-off</v>
          </cell>
          <cell r="O6">
            <v>6</v>
          </cell>
          <cell r="P6" t="str">
            <v>II</v>
          </cell>
        </row>
        <row r="7">
          <cell r="A7">
            <v>5</v>
          </cell>
          <cell r="B7" t="str">
            <v>-</v>
          </cell>
          <cell r="C7" t="str">
            <v>-</v>
          </cell>
          <cell r="D7" t="str">
            <v>-</v>
          </cell>
          <cell r="H7">
            <v>5</v>
          </cell>
        </row>
        <row r="8">
          <cell r="A8">
            <v>6</v>
          </cell>
          <cell r="B8" t="str">
            <v>-</v>
          </cell>
          <cell r="C8" t="str">
            <v>-</v>
          </cell>
          <cell r="D8" t="str">
            <v>-</v>
          </cell>
          <cell r="H8">
            <v>6</v>
          </cell>
        </row>
        <row r="9">
          <cell r="A9">
            <v>7</v>
          </cell>
          <cell r="B9" t="str">
            <v>-</v>
          </cell>
          <cell r="C9" t="str">
            <v>-</v>
          </cell>
          <cell r="D9" t="str">
            <v>-</v>
          </cell>
        </row>
        <row r="10">
          <cell r="A10">
            <v>8</v>
          </cell>
          <cell r="B10" t="str">
            <v>-</v>
          </cell>
          <cell r="C10" t="str">
            <v>-</v>
          </cell>
          <cell r="D10" t="str">
            <v>-</v>
          </cell>
        </row>
        <row r="11">
          <cell r="A11">
            <v>9</v>
          </cell>
          <cell r="B11" t="str">
            <v>-</v>
          </cell>
          <cell r="C11" t="str">
            <v>-</v>
          </cell>
          <cell r="D11" t="str">
            <v>-</v>
          </cell>
        </row>
        <row r="12">
          <cell r="A12">
            <v>10</v>
          </cell>
          <cell r="B12" t="str">
            <v>Rivo</v>
          </cell>
          <cell r="C12" t="str">
            <v>SAAREMÄE</v>
          </cell>
          <cell r="D12" t="str">
            <v>Viljandi LTK Sakala I</v>
          </cell>
          <cell r="E12">
            <v>1</v>
          </cell>
          <cell r="F12" t="str">
            <v>Viljandi LTK Sakala I</v>
          </cell>
        </row>
        <row r="13">
          <cell r="A13">
            <v>11</v>
          </cell>
          <cell r="B13" t="str">
            <v>Kert</v>
          </cell>
          <cell r="C13" t="str">
            <v>VILLEMS</v>
          </cell>
          <cell r="D13" t="str">
            <v>Viljandi LTK Sakala I</v>
          </cell>
          <cell r="E13">
            <v>1</v>
          </cell>
          <cell r="F13" t="str">
            <v>Viljandi LTK Sakala I</v>
          </cell>
          <cell r="K13" t="str">
            <v>Linnatakso - TLTK Kalev</v>
          </cell>
        </row>
        <row r="14">
          <cell r="A14">
            <v>12</v>
          </cell>
          <cell r="B14" t="str">
            <v>Mihkel</v>
          </cell>
          <cell r="C14" t="str">
            <v>PAE</v>
          </cell>
          <cell r="D14" t="str">
            <v>Viljandi LTK Sakala I</v>
          </cell>
          <cell r="E14">
            <v>1</v>
          </cell>
          <cell r="F14" t="str">
            <v>Viljandi LTK Sakala I</v>
          </cell>
          <cell r="K14" t="str">
            <v>Valgu Lauatenniseklubi Pingo / Yale</v>
          </cell>
        </row>
        <row r="15">
          <cell r="A15">
            <v>13</v>
          </cell>
          <cell r="B15" t="str">
            <v>Mart</v>
          </cell>
          <cell r="C15" t="str">
            <v>LUUK (laen)</v>
          </cell>
          <cell r="D15" t="str">
            <v>Viljandi LTK Sakala I</v>
          </cell>
          <cell r="E15">
            <v>1</v>
          </cell>
          <cell r="F15" t="str">
            <v>Viljandi LTK Sakala I</v>
          </cell>
        </row>
        <row r="16">
          <cell r="A16">
            <v>14</v>
          </cell>
          <cell r="B16" t="str">
            <v>Valdas</v>
          </cell>
          <cell r="C16" t="str">
            <v>MARTINKUS (välis)</v>
          </cell>
          <cell r="D16" t="str">
            <v>Viljandi LTK Sakala I</v>
          </cell>
          <cell r="E16">
            <v>1</v>
          </cell>
          <cell r="F16" t="str">
            <v>Viljandi LTK Sakala I</v>
          </cell>
        </row>
        <row r="17">
          <cell r="A17">
            <v>15</v>
          </cell>
          <cell r="B17" t="str">
            <v>Tanel</v>
          </cell>
          <cell r="C17" t="str">
            <v>HÄRMIK</v>
          </cell>
          <cell r="D17" t="str">
            <v>Viljandi LTK Sakala I</v>
          </cell>
          <cell r="E17">
            <v>1</v>
          </cell>
          <cell r="F17" t="str">
            <v>Viljandi LTK Sakala I</v>
          </cell>
        </row>
        <row r="18">
          <cell r="A18">
            <v>16</v>
          </cell>
          <cell r="B18" t="str">
            <v>-</v>
          </cell>
          <cell r="C18" t="str">
            <v>-</v>
          </cell>
          <cell r="D18" t="str">
            <v>Viljandi LTK Sakala I</v>
          </cell>
          <cell r="E18">
            <v>1</v>
          </cell>
          <cell r="F18" t="str">
            <v>Viljandi LTK Sakala I</v>
          </cell>
        </row>
        <row r="19">
          <cell r="A19">
            <v>17</v>
          </cell>
          <cell r="B19" t="str">
            <v>-</v>
          </cell>
          <cell r="C19" t="str">
            <v>-</v>
          </cell>
          <cell r="D19" t="str">
            <v>Viljandi LTK Sakala I</v>
          </cell>
          <cell r="E19">
            <v>1</v>
          </cell>
          <cell r="F19" t="str">
            <v>Viljandi LTK Sakala I</v>
          </cell>
        </row>
        <row r="20">
          <cell r="A20">
            <v>18</v>
          </cell>
          <cell r="B20" t="str">
            <v>-</v>
          </cell>
          <cell r="C20" t="str">
            <v>-</v>
          </cell>
          <cell r="D20" t="str">
            <v>Viljandi LTK Sakala I</v>
          </cell>
          <cell r="E20">
            <v>1</v>
          </cell>
          <cell r="F20" t="str">
            <v>Viljandi LTK Sakala I</v>
          </cell>
        </row>
        <row r="21">
          <cell r="A21">
            <v>19</v>
          </cell>
          <cell r="B21" t="str">
            <v>-</v>
          </cell>
          <cell r="C21" t="str">
            <v>-</v>
          </cell>
          <cell r="D21" t="str">
            <v>Viljandi LTK Sakala I</v>
          </cell>
          <cell r="E21">
            <v>1</v>
          </cell>
          <cell r="F21" t="str">
            <v>Viljandi LTK Sakala I</v>
          </cell>
        </row>
        <row r="22">
          <cell r="A22">
            <v>20</v>
          </cell>
          <cell r="B22" t="str">
            <v>Jevgeni</v>
          </cell>
          <cell r="C22" t="str">
            <v>GRUZDOV (välis)</v>
          </cell>
          <cell r="D22" t="str">
            <v>Mustvee LTK</v>
          </cell>
          <cell r="E22">
            <v>2</v>
          </cell>
          <cell r="F22" t="str">
            <v>Mustvee LTK</v>
          </cell>
        </row>
        <row r="23">
          <cell r="A23">
            <v>21</v>
          </cell>
          <cell r="B23" t="str">
            <v>Andrei</v>
          </cell>
          <cell r="C23" t="str">
            <v>TCYBIN (välis)</v>
          </cell>
          <cell r="D23" t="str">
            <v>Mustvee LTK</v>
          </cell>
          <cell r="E23">
            <v>2</v>
          </cell>
          <cell r="F23" t="str">
            <v>Mustvee LTK</v>
          </cell>
        </row>
        <row r="24">
          <cell r="A24">
            <v>22</v>
          </cell>
          <cell r="B24" t="str">
            <v>Lauri</v>
          </cell>
          <cell r="C24" t="str">
            <v>LAANE</v>
          </cell>
          <cell r="D24" t="str">
            <v>Mustvee LTK</v>
          </cell>
          <cell r="E24">
            <v>2</v>
          </cell>
          <cell r="F24" t="str">
            <v>Mustvee LTK</v>
          </cell>
        </row>
        <row r="25">
          <cell r="A25">
            <v>23</v>
          </cell>
          <cell r="B25" t="str">
            <v>Erik</v>
          </cell>
          <cell r="C25" t="str">
            <v>LINDMÄE</v>
          </cell>
          <cell r="D25" t="str">
            <v>Mustvee LTK</v>
          </cell>
          <cell r="E25">
            <v>2</v>
          </cell>
          <cell r="F25" t="str">
            <v>Mustvee LTK</v>
          </cell>
        </row>
        <row r="26">
          <cell r="A26">
            <v>24</v>
          </cell>
          <cell r="B26" t="str">
            <v>Rein</v>
          </cell>
          <cell r="C26" t="str">
            <v>LINDMÄE (laen)</v>
          </cell>
          <cell r="D26" t="str">
            <v>Mustvee LTK</v>
          </cell>
          <cell r="E26">
            <v>2</v>
          </cell>
          <cell r="F26" t="str">
            <v>Mustvee LTK</v>
          </cell>
        </row>
        <row r="27">
          <cell r="A27">
            <v>25</v>
          </cell>
          <cell r="B27" t="str">
            <v>Aleksei</v>
          </cell>
          <cell r="C27" t="str">
            <v>NIKONOROV</v>
          </cell>
          <cell r="D27" t="str">
            <v>Mustvee LTK</v>
          </cell>
          <cell r="E27">
            <v>2</v>
          </cell>
          <cell r="F27" t="str">
            <v>Mustvee LTK</v>
          </cell>
        </row>
        <row r="28">
          <cell r="A28">
            <v>26</v>
          </cell>
          <cell r="B28" t="str">
            <v>Valentin</v>
          </cell>
          <cell r="C28" t="str">
            <v>TSÕGANOV</v>
          </cell>
          <cell r="D28" t="str">
            <v>Mustvee LTK</v>
          </cell>
          <cell r="E28">
            <v>2</v>
          </cell>
          <cell r="F28" t="str">
            <v>Mustvee LTK</v>
          </cell>
        </row>
        <row r="29">
          <cell r="A29">
            <v>27</v>
          </cell>
          <cell r="B29" t="str">
            <v>Taago</v>
          </cell>
          <cell r="C29" t="str">
            <v>PUNTSO</v>
          </cell>
          <cell r="D29" t="str">
            <v>Mustvee LTK</v>
          </cell>
          <cell r="E29">
            <v>2</v>
          </cell>
          <cell r="F29" t="str">
            <v>Mustvee LTK</v>
          </cell>
        </row>
        <row r="30">
          <cell r="A30">
            <v>28</v>
          </cell>
          <cell r="B30" t="str">
            <v>Toivo</v>
          </cell>
          <cell r="C30" t="str">
            <v>UUSTALO</v>
          </cell>
          <cell r="D30" t="str">
            <v>Mustvee LTK</v>
          </cell>
          <cell r="E30">
            <v>2</v>
          </cell>
          <cell r="F30" t="str">
            <v>Mustvee LTK</v>
          </cell>
        </row>
        <row r="31">
          <cell r="A31">
            <v>29</v>
          </cell>
          <cell r="B31" t="str">
            <v>-</v>
          </cell>
          <cell r="C31" t="str">
            <v>-</v>
          </cell>
          <cell r="D31" t="str">
            <v>Mustvee LTK</v>
          </cell>
          <cell r="E31">
            <v>2</v>
          </cell>
          <cell r="F31" t="str">
            <v>Mustvee LTK</v>
          </cell>
        </row>
        <row r="32">
          <cell r="A32">
            <v>30</v>
          </cell>
          <cell r="B32" t="str">
            <v>Sergei</v>
          </cell>
          <cell r="C32" t="str">
            <v>DANILOV</v>
          </cell>
          <cell r="D32" t="str">
            <v>Maardu LTK I</v>
          </cell>
          <cell r="E32">
            <v>3</v>
          </cell>
          <cell r="F32" t="str">
            <v>Maardu LTK I</v>
          </cell>
        </row>
        <row r="33">
          <cell r="A33">
            <v>31</v>
          </cell>
          <cell r="B33" t="str">
            <v>Aleksandr</v>
          </cell>
          <cell r="C33" t="str">
            <v>LUŠIN</v>
          </cell>
          <cell r="D33" t="str">
            <v>Maardu LTK I</v>
          </cell>
          <cell r="E33">
            <v>3</v>
          </cell>
          <cell r="F33" t="str">
            <v>Maardu LTK I</v>
          </cell>
        </row>
        <row r="34">
          <cell r="A34">
            <v>32</v>
          </cell>
          <cell r="B34" t="str">
            <v>Sergei</v>
          </cell>
          <cell r="C34" t="str">
            <v>PETROV</v>
          </cell>
          <cell r="D34" t="str">
            <v>Maardu LTK I</v>
          </cell>
          <cell r="E34">
            <v>3</v>
          </cell>
          <cell r="F34" t="str">
            <v>Maardu LTK I</v>
          </cell>
        </row>
        <row r="35">
          <cell r="A35">
            <v>33</v>
          </cell>
          <cell r="B35" t="str">
            <v>Artjom</v>
          </cell>
          <cell r="C35" t="str">
            <v>HIISKU</v>
          </cell>
          <cell r="D35" t="str">
            <v>Maardu LTK I</v>
          </cell>
          <cell r="E35">
            <v>3</v>
          </cell>
          <cell r="F35" t="str">
            <v>Maardu LTK I</v>
          </cell>
        </row>
        <row r="36">
          <cell r="A36">
            <v>34</v>
          </cell>
          <cell r="B36" t="str">
            <v>Maksim</v>
          </cell>
          <cell r="C36" t="str">
            <v>VUHKA</v>
          </cell>
          <cell r="D36" t="str">
            <v>Maardu LTK I</v>
          </cell>
          <cell r="E36">
            <v>3</v>
          </cell>
          <cell r="F36" t="str">
            <v>Maardu LTK I</v>
          </cell>
        </row>
        <row r="37">
          <cell r="A37">
            <v>35</v>
          </cell>
          <cell r="B37" t="str">
            <v>Petr</v>
          </cell>
          <cell r="C37" t="str">
            <v>FEDOTOV (välis)</v>
          </cell>
          <cell r="D37" t="str">
            <v>Maardu LTK I</v>
          </cell>
          <cell r="E37">
            <v>3</v>
          </cell>
          <cell r="F37" t="str">
            <v>Maardu LTK I</v>
          </cell>
        </row>
        <row r="38">
          <cell r="A38">
            <v>36</v>
          </cell>
          <cell r="B38" t="str">
            <v>Aleksandr</v>
          </cell>
          <cell r="C38" t="str">
            <v>STETSENKO (välis)</v>
          </cell>
          <cell r="D38" t="str">
            <v>Maardu LTK I</v>
          </cell>
          <cell r="E38">
            <v>3</v>
          </cell>
          <cell r="F38" t="str">
            <v>Maardu LTK I</v>
          </cell>
        </row>
        <row r="39">
          <cell r="A39">
            <v>37</v>
          </cell>
          <cell r="B39" t="str">
            <v>Nikita</v>
          </cell>
          <cell r="C39" t="str">
            <v>ARTJOMENKO (välis)</v>
          </cell>
          <cell r="D39" t="str">
            <v>Maardu LTK I</v>
          </cell>
          <cell r="E39">
            <v>3</v>
          </cell>
          <cell r="F39" t="str">
            <v>Maardu LTK I</v>
          </cell>
        </row>
        <row r="40">
          <cell r="A40">
            <v>38</v>
          </cell>
          <cell r="B40" t="str">
            <v>Maxim</v>
          </cell>
          <cell r="C40" t="str">
            <v>SHMYREV (välis)</v>
          </cell>
          <cell r="D40" t="str">
            <v>Maardu LTK I</v>
          </cell>
          <cell r="E40">
            <v>3</v>
          </cell>
          <cell r="F40" t="str">
            <v>Maardu LTK I</v>
          </cell>
        </row>
        <row r="41">
          <cell r="A41">
            <v>39</v>
          </cell>
          <cell r="B41" t="str">
            <v>Sergei</v>
          </cell>
          <cell r="C41" t="str">
            <v>KLJUTSENKOV</v>
          </cell>
          <cell r="D41" t="str">
            <v>Maardu LTK I</v>
          </cell>
          <cell r="E41">
            <v>3</v>
          </cell>
          <cell r="F41" t="str">
            <v>Maardu LTK I</v>
          </cell>
        </row>
        <row r="42">
          <cell r="A42">
            <v>40</v>
          </cell>
          <cell r="B42" t="str">
            <v>Aleksandr</v>
          </cell>
          <cell r="C42" t="str">
            <v>SMIRNOV</v>
          </cell>
          <cell r="D42" t="str">
            <v>LTK Kalev / VIKINGGRANES</v>
          </cell>
          <cell r="E42">
            <v>4</v>
          </cell>
          <cell r="F42" t="str">
            <v>LTK Kalev / VIKINGGRANES</v>
          </cell>
        </row>
        <row r="43">
          <cell r="A43">
            <v>41</v>
          </cell>
          <cell r="B43" t="str">
            <v>Toomas</v>
          </cell>
          <cell r="C43" t="str">
            <v>LIBENE</v>
          </cell>
          <cell r="D43" t="str">
            <v>LTK Kalev / VIKINGGRANES</v>
          </cell>
          <cell r="E43">
            <v>4</v>
          </cell>
          <cell r="F43" t="str">
            <v>LTK Kalev / VIKINGGRANES</v>
          </cell>
        </row>
        <row r="44">
          <cell r="A44">
            <v>42</v>
          </cell>
          <cell r="B44" t="str">
            <v>Allan</v>
          </cell>
          <cell r="C44" t="str">
            <v>KOTTISE</v>
          </cell>
          <cell r="D44" t="str">
            <v>LTK Kalev / VIKINGGRANES</v>
          </cell>
          <cell r="E44">
            <v>4</v>
          </cell>
          <cell r="F44" t="str">
            <v>LTK Kalev / VIKINGGRANES</v>
          </cell>
        </row>
        <row r="45">
          <cell r="A45">
            <v>43</v>
          </cell>
          <cell r="B45" t="str">
            <v>Kristjan</v>
          </cell>
          <cell r="C45" t="str">
            <v>KANT</v>
          </cell>
          <cell r="D45" t="str">
            <v>LTK Kalev / VIKINGGRANES</v>
          </cell>
          <cell r="E45">
            <v>4</v>
          </cell>
          <cell r="F45" t="str">
            <v>LTK Kalev / VIKINGGRANES</v>
          </cell>
        </row>
        <row r="46">
          <cell r="A46">
            <v>44</v>
          </cell>
          <cell r="B46" t="str">
            <v>Karli</v>
          </cell>
          <cell r="C46" t="str">
            <v>SIISPOOL</v>
          </cell>
          <cell r="D46" t="str">
            <v>LTK Kalev / VIKINGGRANES</v>
          </cell>
          <cell r="E46">
            <v>4</v>
          </cell>
          <cell r="F46" t="str">
            <v>LTK Kalev / VIKINGGRANES</v>
          </cell>
        </row>
        <row r="47">
          <cell r="A47">
            <v>45</v>
          </cell>
          <cell r="B47" t="str">
            <v>Andrei</v>
          </cell>
          <cell r="C47" t="str">
            <v>SIREL</v>
          </cell>
          <cell r="D47" t="str">
            <v>LTK Kalev / VIKINGGRANES</v>
          </cell>
          <cell r="E47">
            <v>4</v>
          </cell>
          <cell r="F47" t="str">
            <v>LTK Kalev / VIKINGGRANES</v>
          </cell>
        </row>
        <row r="48">
          <cell r="A48">
            <v>46</v>
          </cell>
          <cell r="B48" t="str">
            <v>Aleksei</v>
          </cell>
          <cell r="C48" t="str">
            <v>BRITVIN (välis)</v>
          </cell>
          <cell r="D48" t="str">
            <v>LTK Kalev / VIKINGGRANES</v>
          </cell>
          <cell r="E48">
            <v>4</v>
          </cell>
          <cell r="F48" t="str">
            <v>LTK Kalev / VIKINGGRANES</v>
          </cell>
        </row>
        <row r="49">
          <cell r="A49">
            <v>47</v>
          </cell>
          <cell r="B49" t="str">
            <v>Tom</v>
          </cell>
          <cell r="C49" t="str">
            <v>LUNDSTRÖM (välis)</v>
          </cell>
          <cell r="D49" t="str">
            <v>LTK Kalev / VIKINGGRANES</v>
          </cell>
          <cell r="E49">
            <v>4</v>
          </cell>
          <cell r="F49" t="str">
            <v>LTK Kalev / VIKINGGRANES</v>
          </cell>
        </row>
        <row r="50">
          <cell r="A50">
            <v>48</v>
          </cell>
          <cell r="B50" t="str">
            <v>Jorma</v>
          </cell>
          <cell r="C50" t="str">
            <v>LAHTINEN (välis)</v>
          </cell>
          <cell r="D50" t="str">
            <v>LTK Kalev / VIKINGGRANES</v>
          </cell>
          <cell r="E50">
            <v>4</v>
          </cell>
          <cell r="F50" t="str">
            <v>LTK Kalev / VIKINGGRANES</v>
          </cell>
        </row>
        <row r="51">
          <cell r="A51">
            <v>49</v>
          </cell>
          <cell r="B51" t="str">
            <v>-</v>
          </cell>
          <cell r="C51" t="str">
            <v>-</v>
          </cell>
          <cell r="D51" t="str">
            <v>LTK Kalev / VIKINGGRANES</v>
          </cell>
          <cell r="E51">
            <v>4</v>
          </cell>
          <cell r="F51" t="str">
            <v>LTK Kalev / VIKINGGRANES</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g"/>
      <sheetName val="DATA"/>
      <sheetName val="Games"/>
      <sheetName val="Loos"/>
      <sheetName val="Prot"/>
      <sheetName val="Leht1"/>
      <sheetName val="Protokolli_1p"/>
      <sheetName val="Protokolli_2p"/>
      <sheetName val="Protokolli_3p"/>
      <sheetName val="Leht2"/>
      <sheetName val="Loosilehed"/>
      <sheetName val="Leht4"/>
    </sheetNames>
    <sheetDataSet>
      <sheetData sheetId="0"/>
      <sheetData sheetId="1">
        <row r="3">
          <cell r="A3">
            <v>1</v>
          </cell>
          <cell r="B3" t="str">
            <v>-</v>
          </cell>
          <cell r="C3" t="str">
            <v>-</v>
          </cell>
          <cell r="D3" t="str">
            <v>-</v>
          </cell>
        </row>
        <row r="4">
          <cell r="A4">
            <v>2</v>
          </cell>
          <cell r="B4" t="str">
            <v>-</v>
          </cell>
          <cell r="C4" t="str">
            <v>-</v>
          </cell>
          <cell r="D4" t="str">
            <v>-</v>
          </cell>
        </row>
        <row r="5">
          <cell r="A5">
            <v>3</v>
          </cell>
          <cell r="B5" t="str">
            <v>-</v>
          </cell>
          <cell r="C5" t="str">
            <v>-</v>
          </cell>
          <cell r="D5" t="str">
            <v>-</v>
          </cell>
        </row>
        <row r="6">
          <cell r="A6">
            <v>4</v>
          </cell>
          <cell r="B6" t="str">
            <v>-</v>
          </cell>
          <cell r="C6" t="str">
            <v>-</v>
          </cell>
          <cell r="D6" t="str">
            <v>-</v>
          </cell>
        </row>
        <row r="7">
          <cell r="A7">
            <v>5</v>
          </cell>
          <cell r="B7" t="str">
            <v>-</v>
          </cell>
          <cell r="C7" t="str">
            <v>-</v>
          </cell>
          <cell r="D7" t="str">
            <v>-</v>
          </cell>
        </row>
        <row r="8">
          <cell r="A8">
            <v>6</v>
          </cell>
          <cell r="B8" t="str">
            <v>-</v>
          </cell>
          <cell r="C8" t="str">
            <v>-</v>
          </cell>
          <cell r="D8" t="str">
            <v>-</v>
          </cell>
        </row>
        <row r="9">
          <cell r="A9">
            <v>7</v>
          </cell>
          <cell r="B9" t="str">
            <v>-</v>
          </cell>
          <cell r="C9" t="str">
            <v>-</v>
          </cell>
          <cell r="D9" t="str">
            <v>-</v>
          </cell>
        </row>
        <row r="10">
          <cell r="A10">
            <v>8</v>
          </cell>
          <cell r="B10" t="str">
            <v>-</v>
          </cell>
          <cell r="C10" t="str">
            <v>-</v>
          </cell>
          <cell r="D10" t="str">
            <v>-</v>
          </cell>
        </row>
        <row r="11">
          <cell r="A11">
            <v>9</v>
          </cell>
          <cell r="B11" t="str">
            <v>-</v>
          </cell>
          <cell r="C11" t="str">
            <v>-</v>
          </cell>
          <cell r="D11" t="str">
            <v>-</v>
          </cell>
        </row>
        <row r="12">
          <cell r="A12">
            <v>10</v>
          </cell>
          <cell r="B12" t="str">
            <v>Sergei</v>
          </cell>
          <cell r="C12" t="str">
            <v>DANILOV</v>
          </cell>
          <cell r="D12" t="str">
            <v>Maardu LTK I</v>
          </cell>
          <cell r="E12">
            <v>1</v>
          </cell>
        </row>
        <row r="13">
          <cell r="A13">
            <v>11</v>
          </cell>
          <cell r="B13" t="str">
            <v>Aleksandr</v>
          </cell>
          <cell r="C13" t="str">
            <v>LUŠIN</v>
          </cell>
          <cell r="D13" t="str">
            <v>Maardu LTK I</v>
          </cell>
          <cell r="E13">
            <v>1</v>
          </cell>
        </row>
        <row r="14">
          <cell r="A14">
            <v>12</v>
          </cell>
          <cell r="B14" t="str">
            <v>Sergei</v>
          </cell>
          <cell r="C14" t="str">
            <v>PETROV</v>
          </cell>
          <cell r="D14" t="str">
            <v>Maardu LTK I</v>
          </cell>
          <cell r="E14">
            <v>1</v>
          </cell>
        </row>
        <row r="15">
          <cell r="A15">
            <v>13</v>
          </cell>
          <cell r="B15" t="str">
            <v>Artjom</v>
          </cell>
          <cell r="C15" t="str">
            <v>HIISKU</v>
          </cell>
          <cell r="D15" t="str">
            <v>Maardu LTK I</v>
          </cell>
          <cell r="E15">
            <v>1</v>
          </cell>
        </row>
        <row r="16">
          <cell r="A16">
            <v>14</v>
          </cell>
          <cell r="B16" t="str">
            <v>Maksim</v>
          </cell>
          <cell r="C16" t="str">
            <v>VUHKA</v>
          </cell>
          <cell r="D16" t="str">
            <v>Maardu LTK I</v>
          </cell>
          <cell r="E16">
            <v>1</v>
          </cell>
        </row>
        <row r="17">
          <cell r="A17">
            <v>15</v>
          </cell>
          <cell r="B17" t="str">
            <v>Petr</v>
          </cell>
          <cell r="C17" t="str">
            <v>FEDOTOV (välis)</v>
          </cell>
          <cell r="D17" t="str">
            <v>Maardu LTK I</v>
          </cell>
          <cell r="E17">
            <v>1</v>
          </cell>
        </row>
        <row r="18">
          <cell r="A18">
            <v>16</v>
          </cell>
          <cell r="B18" t="str">
            <v>Aleksandr</v>
          </cell>
          <cell r="C18" t="str">
            <v>STETSENKO (välis)</v>
          </cell>
          <cell r="D18" t="str">
            <v>Maardu LTK I</v>
          </cell>
          <cell r="E18">
            <v>1</v>
          </cell>
        </row>
        <row r="19">
          <cell r="A19">
            <v>17</v>
          </cell>
          <cell r="B19" t="str">
            <v>Nikita</v>
          </cell>
          <cell r="C19" t="str">
            <v>ARTJOMENKO (välis)</v>
          </cell>
          <cell r="D19" t="str">
            <v>Maardu LTK I</v>
          </cell>
          <cell r="E19">
            <v>1</v>
          </cell>
        </row>
        <row r="20">
          <cell r="A20">
            <v>18</v>
          </cell>
          <cell r="B20" t="str">
            <v>Maxim</v>
          </cell>
          <cell r="C20" t="str">
            <v>SHMYREV (välis)</v>
          </cell>
          <cell r="D20" t="str">
            <v>Maardu LTK I</v>
          </cell>
          <cell r="E20">
            <v>1</v>
          </cell>
        </row>
        <row r="21">
          <cell r="A21">
            <v>19</v>
          </cell>
          <cell r="B21" t="str">
            <v>Sergei</v>
          </cell>
          <cell r="C21" t="str">
            <v>KLJUTSENKOV</v>
          </cell>
          <cell r="D21" t="str">
            <v>Maardu LTK I</v>
          </cell>
          <cell r="E21">
            <v>1</v>
          </cell>
        </row>
        <row r="22">
          <cell r="A22">
            <v>20</v>
          </cell>
          <cell r="B22" t="str">
            <v>Aleksandr</v>
          </cell>
          <cell r="C22" t="str">
            <v>SMIRNOV</v>
          </cell>
          <cell r="D22" t="str">
            <v>LTK Kalev I</v>
          </cell>
          <cell r="E22">
            <v>2</v>
          </cell>
        </row>
        <row r="23">
          <cell r="A23">
            <v>21</v>
          </cell>
          <cell r="B23" t="str">
            <v>Toomas</v>
          </cell>
          <cell r="C23" t="str">
            <v>LIBENE</v>
          </cell>
          <cell r="D23" t="str">
            <v>LTK Kalev I</v>
          </cell>
          <cell r="E23">
            <v>2</v>
          </cell>
        </row>
        <row r="24">
          <cell r="A24">
            <v>22</v>
          </cell>
          <cell r="B24" t="str">
            <v>Allan</v>
          </cell>
          <cell r="C24" t="str">
            <v>KOTTISE</v>
          </cell>
          <cell r="D24" t="str">
            <v>LTK Kalev I</v>
          </cell>
          <cell r="E24">
            <v>2</v>
          </cell>
        </row>
        <row r="25">
          <cell r="A25">
            <v>23</v>
          </cell>
          <cell r="B25" t="str">
            <v>Kristjan</v>
          </cell>
          <cell r="C25" t="str">
            <v>KANT</v>
          </cell>
          <cell r="D25" t="str">
            <v>LTK Kalev I</v>
          </cell>
          <cell r="E25">
            <v>2</v>
          </cell>
        </row>
        <row r="26">
          <cell r="A26">
            <v>24</v>
          </cell>
          <cell r="B26" t="str">
            <v>Karli</v>
          </cell>
          <cell r="C26" t="str">
            <v>SIISPOOL</v>
          </cell>
          <cell r="D26" t="str">
            <v>LTK Kalev I</v>
          </cell>
          <cell r="E26">
            <v>2</v>
          </cell>
        </row>
        <row r="27">
          <cell r="A27">
            <v>25</v>
          </cell>
          <cell r="B27" t="str">
            <v>Andrei</v>
          </cell>
          <cell r="C27" t="str">
            <v>SIREL</v>
          </cell>
          <cell r="D27" t="str">
            <v>LTK Kalev I</v>
          </cell>
          <cell r="E27">
            <v>2</v>
          </cell>
        </row>
        <row r="28">
          <cell r="A28">
            <v>26</v>
          </cell>
          <cell r="B28" t="str">
            <v>Aleksei</v>
          </cell>
          <cell r="C28" t="str">
            <v>BRITVIN (välis)</v>
          </cell>
          <cell r="D28" t="str">
            <v>LTK Kalev I</v>
          </cell>
          <cell r="E28">
            <v>2</v>
          </cell>
        </row>
        <row r="29">
          <cell r="A29">
            <v>27</v>
          </cell>
          <cell r="B29" t="str">
            <v>Tom</v>
          </cell>
          <cell r="C29" t="str">
            <v>LUNDSTRÖM (välis)</v>
          </cell>
          <cell r="D29" t="str">
            <v>LTK Kalev I</v>
          </cell>
          <cell r="E29">
            <v>2</v>
          </cell>
        </row>
        <row r="30">
          <cell r="A30">
            <v>28</v>
          </cell>
          <cell r="B30" t="str">
            <v>Jorma</v>
          </cell>
          <cell r="C30" t="str">
            <v>LAHTINEN (välis)</v>
          </cell>
          <cell r="D30" t="str">
            <v>LTK Kalev I</v>
          </cell>
          <cell r="E30">
            <v>2</v>
          </cell>
        </row>
        <row r="31">
          <cell r="A31">
            <v>29</v>
          </cell>
          <cell r="B31" t="str">
            <v>-</v>
          </cell>
          <cell r="C31" t="str">
            <v>-</v>
          </cell>
          <cell r="D31" t="str">
            <v>LTK Kalev I</v>
          </cell>
          <cell r="E31">
            <v>2</v>
          </cell>
        </row>
        <row r="32">
          <cell r="A32">
            <v>30</v>
          </cell>
          <cell r="B32" t="str">
            <v>Jevgeni</v>
          </cell>
          <cell r="C32" t="str">
            <v>GRUZDOV (välis)</v>
          </cell>
          <cell r="D32" t="str">
            <v>Mustvee LTK</v>
          </cell>
          <cell r="E32">
            <v>3</v>
          </cell>
        </row>
        <row r="33">
          <cell r="A33">
            <v>31</v>
          </cell>
          <cell r="B33" t="str">
            <v>Andrei</v>
          </cell>
          <cell r="C33" t="str">
            <v>TCYBIN (välis)</v>
          </cell>
          <cell r="D33" t="str">
            <v>Mustvee LTK</v>
          </cell>
          <cell r="E33">
            <v>3</v>
          </cell>
        </row>
        <row r="34">
          <cell r="A34">
            <v>32</v>
          </cell>
          <cell r="B34" t="str">
            <v>Lauri</v>
          </cell>
          <cell r="C34" t="str">
            <v>LAANE</v>
          </cell>
          <cell r="D34" t="str">
            <v>Mustvee LTK</v>
          </cell>
          <cell r="E34">
            <v>3</v>
          </cell>
        </row>
        <row r="35">
          <cell r="A35">
            <v>33</v>
          </cell>
          <cell r="B35" t="str">
            <v>Erik</v>
          </cell>
          <cell r="C35" t="str">
            <v>LINDMÄE</v>
          </cell>
          <cell r="D35" t="str">
            <v>Mustvee LTK</v>
          </cell>
          <cell r="E35">
            <v>3</v>
          </cell>
        </row>
        <row r="36">
          <cell r="A36">
            <v>34</v>
          </cell>
          <cell r="B36" t="str">
            <v>Rein</v>
          </cell>
          <cell r="C36" t="str">
            <v>LINDMÄE (laen)</v>
          </cell>
          <cell r="D36" t="str">
            <v>Mustvee LTK</v>
          </cell>
          <cell r="E36">
            <v>3</v>
          </cell>
        </row>
        <row r="37">
          <cell r="A37">
            <v>35</v>
          </cell>
          <cell r="B37" t="str">
            <v>Aleksei</v>
          </cell>
          <cell r="C37" t="str">
            <v>NIKONOROV</v>
          </cell>
          <cell r="D37" t="str">
            <v>Mustvee LTK</v>
          </cell>
          <cell r="E37">
            <v>3</v>
          </cell>
        </row>
        <row r="38">
          <cell r="A38">
            <v>36</v>
          </cell>
          <cell r="B38" t="str">
            <v>Valentin</v>
          </cell>
          <cell r="C38" t="str">
            <v>TSÕGANOV</v>
          </cell>
          <cell r="D38" t="str">
            <v>Mustvee LTK</v>
          </cell>
          <cell r="E38">
            <v>3</v>
          </cell>
        </row>
        <row r="39">
          <cell r="A39">
            <v>37</v>
          </cell>
          <cell r="B39" t="str">
            <v>Taago</v>
          </cell>
          <cell r="C39" t="str">
            <v>PUNTSO</v>
          </cell>
          <cell r="D39" t="str">
            <v>Mustvee LTK</v>
          </cell>
          <cell r="E39">
            <v>3</v>
          </cell>
        </row>
        <row r="40">
          <cell r="A40">
            <v>38</v>
          </cell>
          <cell r="B40" t="str">
            <v>Toivo</v>
          </cell>
          <cell r="C40" t="str">
            <v>UUSTALO</v>
          </cell>
          <cell r="D40" t="str">
            <v>Mustvee LTK</v>
          </cell>
          <cell r="E40">
            <v>3</v>
          </cell>
        </row>
        <row r="41">
          <cell r="A41">
            <v>39</v>
          </cell>
          <cell r="B41" t="str">
            <v>-</v>
          </cell>
          <cell r="C41" t="str">
            <v>-</v>
          </cell>
          <cell r="D41" t="str">
            <v>Mustvee LTK</v>
          </cell>
          <cell r="E41">
            <v>3</v>
          </cell>
        </row>
        <row r="42">
          <cell r="A42">
            <v>40</v>
          </cell>
          <cell r="B42" t="str">
            <v>Rivo</v>
          </cell>
          <cell r="C42" t="str">
            <v>SAAREMÄE</v>
          </cell>
          <cell r="D42" t="str">
            <v>Viljandi LTK Sakala I</v>
          </cell>
          <cell r="E42">
            <v>4</v>
          </cell>
        </row>
        <row r="43">
          <cell r="A43">
            <v>41</v>
          </cell>
          <cell r="B43" t="str">
            <v>Kert</v>
          </cell>
          <cell r="C43" t="str">
            <v>VILLEMS</v>
          </cell>
          <cell r="D43" t="str">
            <v>Viljandi LTK Sakala I</v>
          </cell>
          <cell r="E43">
            <v>4</v>
          </cell>
        </row>
        <row r="44">
          <cell r="A44">
            <v>42</v>
          </cell>
          <cell r="B44" t="str">
            <v>Mihkel</v>
          </cell>
          <cell r="C44" t="str">
            <v>PAE</v>
          </cell>
          <cell r="D44" t="str">
            <v>Viljandi LTK Sakala I</v>
          </cell>
          <cell r="E44">
            <v>4</v>
          </cell>
        </row>
        <row r="45">
          <cell r="A45">
            <v>43</v>
          </cell>
          <cell r="B45" t="str">
            <v>Mart</v>
          </cell>
          <cell r="C45" t="str">
            <v>LUUK (laen)</v>
          </cell>
          <cell r="D45" t="str">
            <v>Viljandi LTK Sakala I</v>
          </cell>
          <cell r="E45">
            <v>4</v>
          </cell>
        </row>
        <row r="46">
          <cell r="A46">
            <v>44</v>
          </cell>
          <cell r="B46" t="str">
            <v>Valdas</v>
          </cell>
          <cell r="C46" t="str">
            <v>MARTINKUS (välis)</v>
          </cell>
          <cell r="D46" t="str">
            <v>Viljandi LTK Sakala I</v>
          </cell>
          <cell r="E46">
            <v>4</v>
          </cell>
        </row>
        <row r="47">
          <cell r="A47">
            <v>45</v>
          </cell>
          <cell r="B47" t="str">
            <v>Tanel</v>
          </cell>
          <cell r="C47" t="str">
            <v>HÄRMIK</v>
          </cell>
          <cell r="D47" t="str">
            <v>Viljandi LTK Sakala I</v>
          </cell>
          <cell r="E47">
            <v>4</v>
          </cell>
        </row>
        <row r="48">
          <cell r="A48">
            <v>46</v>
          </cell>
          <cell r="B48" t="str">
            <v>-</v>
          </cell>
          <cell r="C48" t="str">
            <v>-</v>
          </cell>
          <cell r="D48" t="str">
            <v>Viljandi LTK Sakala I</v>
          </cell>
          <cell r="E48">
            <v>4</v>
          </cell>
        </row>
        <row r="49">
          <cell r="A49">
            <v>47</v>
          </cell>
          <cell r="B49" t="str">
            <v>-</v>
          </cell>
          <cell r="C49" t="str">
            <v>-</v>
          </cell>
          <cell r="D49" t="str">
            <v>Viljandi LTK Sakala I</v>
          </cell>
          <cell r="E49">
            <v>4</v>
          </cell>
        </row>
        <row r="50">
          <cell r="A50">
            <v>48</v>
          </cell>
          <cell r="B50" t="str">
            <v>-</v>
          </cell>
          <cell r="C50" t="str">
            <v>-</v>
          </cell>
          <cell r="D50" t="str">
            <v>Viljandi LTK Sakala I</v>
          </cell>
          <cell r="E50">
            <v>4</v>
          </cell>
        </row>
        <row r="51">
          <cell r="A51">
            <v>49</v>
          </cell>
          <cell r="B51" t="str">
            <v>-</v>
          </cell>
          <cell r="C51" t="str">
            <v>-</v>
          </cell>
          <cell r="D51" t="str">
            <v>Viljandi LTK Sakala I</v>
          </cell>
          <cell r="E51">
            <v>4</v>
          </cell>
        </row>
        <row r="52">
          <cell r="A52">
            <v>50</v>
          </cell>
          <cell r="B52" t="str">
            <v>Raini</v>
          </cell>
          <cell r="C52" t="str">
            <v>TSÄKO</v>
          </cell>
          <cell r="D52" t="str">
            <v>Tartu SS Kalev I</v>
          </cell>
          <cell r="E52">
            <v>5</v>
          </cell>
        </row>
        <row r="53">
          <cell r="A53">
            <v>51</v>
          </cell>
          <cell r="B53" t="str">
            <v>Oskar</v>
          </cell>
          <cell r="C53" t="str">
            <v>PUKK</v>
          </cell>
          <cell r="D53" t="str">
            <v>Tartu SS Kalev I</v>
          </cell>
          <cell r="E53">
            <v>5</v>
          </cell>
        </row>
        <row r="54">
          <cell r="A54">
            <v>52</v>
          </cell>
          <cell r="B54" t="str">
            <v>Markkos</v>
          </cell>
          <cell r="C54" t="str">
            <v>PUKK</v>
          </cell>
          <cell r="D54" t="str">
            <v>Tartu SS Kalev I</v>
          </cell>
          <cell r="E54">
            <v>5</v>
          </cell>
        </row>
        <row r="55">
          <cell r="A55">
            <v>53</v>
          </cell>
          <cell r="B55" t="str">
            <v>Matias</v>
          </cell>
          <cell r="C55" t="str">
            <v>OJALA (välis)</v>
          </cell>
          <cell r="D55" t="str">
            <v>Tartu SS Kalev I</v>
          </cell>
          <cell r="E55">
            <v>5</v>
          </cell>
        </row>
        <row r="56">
          <cell r="A56">
            <v>54</v>
          </cell>
          <cell r="B56" t="str">
            <v>Maris</v>
          </cell>
          <cell r="C56" t="str">
            <v>KUDA (välis)</v>
          </cell>
          <cell r="D56" t="str">
            <v>Tartu SS Kalev I</v>
          </cell>
          <cell r="E56">
            <v>5</v>
          </cell>
        </row>
        <row r="57">
          <cell r="A57">
            <v>55</v>
          </cell>
          <cell r="B57" t="str">
            <v>-</v>
          </cell>
          <cell r="C57" t="str">
            <v>SUDEGOV</v>
          </cell>
          <cell r="D57" t="str">
            <v>Tartu SS Kalev I</v>
          </cell>
          <cell r="E57">
            <v>5</v>
          </cell>
        </row>
        <row r="58">
          <cell r="A58">
            <v>56</v>
          </cell>
          <cell r="B58" t="str">
            <v>Mart</v>
          </cell>
          <cell r="C58" t="str">
            <v>PAE</v>
          </cell>
          <cell r="D58" t="str">
            <v>Tartu SS Kalev I</v>
          </cell>
          <cell r="E58">
            <v>5</v>
          </cell>
        </row>
        <row r="59">
          <cell r="A59">
            <v>57</v>
          </cell>
          <cell r="B59" t="str">
            <v>-</v>
          </cell>
          <cell r="C59" t="str">
            <v>-</v>
          </cell>
          <cell r="D59" t="str">
            <v>Tartu SS Kalev I</v>
          </cell>
          <cell r="E59">
            <v>5</v>
          </cell>
        </row>
        <row r="60">
          <cell r="A60">
            <v>58</v>
          </cell>
          <cell r="B60" t="str">
            <v>-</v>
          </cell>
          <cell r="C60" t="str">
            <v>-</v>
          </cell>
          <cell r="D60" t="str">
            <v>Tartu SS Kalev I</v>
          </cell>
          <cell r="E60">
            <v>5</v>
          </cell>
        </row>
        <row r="61">
          <cell r="A61">
            <v>59</v>
          </cell>
          <cell r="B61" t="str">
            <v>-</v>
          </cell>
          <cell r="C61" t="str">
            <v>-</v>
          </cell>
          <cell r="D61" t="str">
            <v>Tartu SS Kalev I</v>
          </cell>
          <cell r="E61">
            <v>5</v>
          </cell>
        </row>
        <row r="62">
          <cell r="A62">
            <v>60</v>
          </cell>
          <cell r="B62" t="str">
            <v>Stanislav</v>
          </cell>
          <cell r="C62" t="str">
            <v>STROGOV</v>
          </cell>
          <cell r="D62" t="str">
            <v>LTK Narova</v>
          </cell>
          <cell r="E62">
            <v>6</v>
          </cell>
        </row>
        <row r="63">
          <cell r="A63">
            <v>61</v>
          </cell>
          <cell r="B63" t="str">
            <v>Vladimir</v>
          </cell>
          <cell r="C63" t="str">
            <v>PETROV</v>
          </cell>
          <cell r="D63" t="str">
            <v>LTK Narova</v>
          </cell>
          <cell r="E63">
            <v>6</v>
          </cell>
        </row>
        <row r="64">
          <cell r="A64">
            <v>62</v>
          </cell>
          <cell r="B64" t="str">
            <v>Arseni</v>
          </cell>
          <cell r="C64" t="str">
            <v>FARFOROVSKI</v>
          </cell>
          <cell r="D64" t="str">
            <v>LTK Narova</v>
          </cell>
          <cell r="E64">
            <v>6</v>
          </cell>
        </row>
        <row r="65">
          <cell r="A65">
            <v>63</v>
          </cell>
          <cell r="B65" t="str">
            <v>Artjom</v>
          </cell>
          <cell r="C65" t="str">
            <v>ANTIPIN</v>
          </cell>
          <cell r="D65" t="str">
            <v>LTK Narova</v>
          </cell>
          <cell r="E65">
            <v>6</v>
          </cell>
        </row>
        <row r="66">
          <cell r="A66">
            <v>64</v>
          </cell>
          <cell r="B66" t="str">
            <v>Konstantin</v>
          </cell>
          <cell r="C66" t="str">
            <v>SOKOLOV</v>
          </cell>
          <cell r="D66" t="str">
            <v>LTK Narova</v>
          </cell>
          <cell r="E66">
            <v>6</v>
          </cell>
        </row>
        <row r="67">
          <cell r="A67">
            <v>65</v>
          </cell>
          <cell r="B67" t="str">
            <v>Jevgeni</v>
          </cell>
          <cell r="C67" t="str">
            <v>STROGOV</v>
          </cell>
          <cell r="D67" t="str">
            <v>LTK Narova</v>
          </cell>
          <cell r="E67">
            <v>6</v>
          </cell>
        </row>
        <row r="68">
          <cell r="A68">
            <v>66</v>
          </cell>
          <cell r="B68" t="str">
            <v>Aleksandr</v>
          </cell>
          <cell r="C68" t="str">
            <v>MAKAROV (laen)</v>
          </cell>
          <cell r="D68" t="str">
            <v>LTK Narova</v>
          </cell>
          <cell r="E68">
            <v>6</v>
          </cell>
        </row>
        <row r="69">
          <cell r="A69">
            <v>67</v>
          </cell>
          <cell r="B69" t="str">
            <v>Sergei</v>
          </cell>
          <cell r="C69" t="str">
            <v>JAŠIN (välis)</v>
          </cell>
          <cell r="D69" t="str">
            <v>LTK Narova</v>
          </cell>
          <cell r="E69">
            <v>6</v>
          </cell>
        </row>
        <row r="70">
          <cell r="A70">
            <v>68</v>
          </cell>
          <cell r="B70" t="str">
            <v>-</v>
          </cell>
          <cell r="C70" t="str">
            <v>-</v>
          </cell>
          <cell r="D70" t="str">
            <v>LTK Narova</v>
          </cell>
          <cell r="E70">
            <v>6</v>
          </cell>
        </row>
        <row r="71">
          <cell r="A71">
            <v>69</v>
          </cell>
          <cell r="B71" t="str">
            <v>-</v>
          </cell>
          <cell r="C71" t="str">
            <v>-</v>
          </cell>
          <cell r="D71" t="str">
            <v>LTK Narova</v>
          </cell>
          <cell r="E71">
            <v>6</v>
          </cell>
        </row>
        <row r="72">
          <cell r="A72">
            <v>70</v>
          </cell>
          <cell r="B72" t="str">
            <v>Tarmo</v>
          </cell>
          <cell r="C72" t="str">
            <v>VALDRE</v>
          </cell>
          <cell r="D72" t="str">
            <v>Rakvere SK Pinx/Everster OÜ</v>
          </cell>
          <cell r="E72">
            <v>7</v>
          </cell>
        </row>
        <row r="73">
          <cell r="A73">
            <v>71</v>
          </cell>
          <cell r="B73" t="str">
            <v>Carlo</v>
          </cell>
          <cell r="C73" t="str">
            <v>ACCORSI</v>
          </cell>
          <cell r="D73" t="str">
            <v>Rakvere SK Pinx/Everster OÜ</v>
          </cell>
          <cell r="E73">
            <v>7</v>
          </cell>
        </row>
        <row r="74">
          <cell r="A74">
            <v>72</v>
          </cell>
          <cell r="B74" t="str">
            <v>Vladimir</v>
          </cell>
          <cell r="C74" t="str">
            <v>BRIL (välis)</v>
          </cell>
          <cell r="D74" t="str">
            <v>Rakvere SK Pinx/Everster OÜ</v>
          </cell>
          <cell r="E74">
            <v>7</v>
          </cell>
        </row>
        <row r="75">
          <cell r="A75">
            <v>73</v>
          </cell>
          <cell r="B75" t="str">
            <v>Ragnar</v>
          </cell>
          <cell r="C75" t="str">
            <v>HEEK</v>
          </cell>
          <cell r="D75" t="str">
            <v>Rakvere SK Pinx/Everster OÜ</v>
          </cell>
          <cell r="E75">
            <v>7</v>
          </cell>
        </row>
        <row r="76">
          <cell r="A76">
            <v>74</v>
          </cell>
          <cell r="B76" t="str">
            <v>Rünno</v>
          </cell>
          <cell r="C76" t="str">
            <v>VEIDRIK</v>
          </cell>
          <cell r="D76" t="str">
            <v>Rakvere SK Pinx/Everster OÜ</v>
          </cell>
          <cell r="E76">
            <v>7</v>
          </cell>
        </row>
        <row r="77">
          <cell r="A77">
            <v>75</v>
          </cell>
          <cell r="B77" t="str">
            <v>Enar</v>
          </cell>
          <cell r="C77" t="str">
            <v>KRUUS</v>
          </cell>
          <cell r="D77" t="str">
            <v>Rakvere SK Pinx/Everster OÜ</v>
          </cell>
          <cell r="E77">
            <v>7</v>
          </cell>
        </row>
        <row r="78">
          <cell r="A78">
            <v>76</v>
          </cell>
          <cell r="B78" t="str">
            <v>Ert</v>
          </cell>
          <cell r="C78" t="str">
            <v>ARPO</v>
          </cell>
          <cell r="D78" t="str">
            <v>Rakvere SK Pinx/Everster OÜ</v>
          </cell>
          <cell r="E78">
            <v>7</v>
          </cell>
        </row>
        <row r="79">
          <cell r="A79">
            <v>77</v>
          </cell>
          <cell r="B79" t="str">
            <v>Kristo</v>
          </cell>
          <cell r="C79" t="str">
            <v>KAUKÜLA</v>
          </cell>
          <cell r="D79" t="str">
            <v>Rakvere SK Pinx/Everster OÜ</v>
          </cell>
          <cell r="E79">
            <v>7</v>
          </cell>
        </row>
        <row r="80">
          <cell r="A80">
            <v>78</v>
          </cell>
          <cell r="B80" t="str">
            <v>Aivo</v>
          </cell>
          <cell r="C80" t="str">
            <v>-</v>
          </cell>
          <cell r="D80" t="str">
            <v>Rakvere SK Pinx/Everster OÜ</v>
          </cell>
          <cell r="E80">
            <v>7</v>
          </cell>
        </row>
        <row r="81">
          <cell r="A81">
            <v>79</v>
          </cell>
          <cell r="B81" t="str">
            <v>-</v>
          </cell>
          <cell r="C81" t="str">
            <v>-</v>
          </cell>
          <cell r="D81" t="str">
            <v>Rakvere SK Pinx/Everster OÜ</v>
          </cell>
          <cell r="E81">
            <v>7</v>
          </cell>
        </row>
        <row r="82">
          <cell r="A82">
            <v>80</v>
          </cell>
          <cell r="B82" t="str">
            <v>Aaro</v>
          </cell>
          <cell r="C82" t="str">
            <v>ÕISMETS</v>
          </cell>
          <cell r="D82" t="str">
            <v>TalTech Spordiklubi</v>
          </cell>
          <cell r="E82">
            <v>8</v>
          </cell>
        </row>
        <row r="83">
          <cell r="A83">
            <v>81</v>
          </cell>
          <cell r="B83" t="str">
            <v>Toomas</v>
          </cell>
          <cell r="C83" t="str">
            <v>VESTLI</v>
          </cell>
          <cell r="D83" t="str">
            <v>TalTech Spordiklubi</v>
          </cell>
          <cell r="E83">
            <v>8</v>
          </cell>
        </row>
        <row r="84">
          <cell r="A84">
            <v>82</v>
          </cell>
          <cell r="B84" t="str">
            <v>Krister Erik</v>
          </cell>
          <cell r="C84" t="str">
            <v>ETULAID</v>
          </cell>
          <cell r="D84" t="str">
            <v>TalTech Spordiklubi</v>
          </cell>
          <cell r="E84">
            <v>8</v>
          </cell>
        </row>
        <row r="85">
          <cell r="A85">
            <v>83</v>
          </cell>
          <cell r="B85" t="str">
            <v>Dmitri</v>
          </cell>
          <cell r="C85" t="str">
            <v>RAKEL</v>
          </cell>
          <cell r="D85" t="str">
            <v>TalTech Spordiklubi</v>
          </cell>
          <cell r="E85">
            <v>8</v>
          </cell>
        </row>
        <row r="86">
          <cell r="A86">
            <v>84</v>
          </cell>
          <cell r="B86" t="str">
            <v>Märt</v>
          </cell>
          <cell r="C86" t="str">
            <v>KURVET</v>
          </cell>
          <cell r="D86" t="str">
            <v>TalTech Spordiklubi</v>
          </cell>
          <cell r="E86">
            <v>8</v>
          </cell>
        </row>
        <row r="87">
          <cell r="A87">
            <v>85</v>
          </cell>
          <cell r="B87" t="str">
            <v>Vallot</v>
          </cell>
          <cell r="C87" t="str">
            <v>VAINULA (laen)</v>
          </cell>
          <cell r="D87" t="str">
            <v>TalTech Spordiklubi</v>
          </cell>
          <cell r="E87">
            <v>8</v>
          </cell>
        </row>
        <row r="88">
          <cell r="A88">
            <v>86</v>
          </cell>
          <cell r="B88" t="str">
            <v>Arturs</v>
          </cell>
          <cell r="C88" t="str">
            <v>REINHOLDS (välis)</v>
          </cell>
          <cell r="D88" t="str">
            <v>TalTech Spordiklubi</v>
          </cell>
          <cell r="E88">
            <v>8</v>
          </cell>
        </row>
        <row r="89">
          <cell r="A89">
            <v>87</v>
          </cell>
          <cell r="B89" t="str">
            <v>Samuli</v>
          </cell>
          <cell r="C89" t="str">
            <v>SOINE (välis)</v>
          </cell>
          <cell r="D89" t="str">
            <v>TalTech Spordiklubi</v>
          </cell>
          <cell r="E89">
            <v>8</v>
          </cell>
        </row>
        <row r="90">
          <cell r="A90">
            <v>88</v>
          </cell>
          <cell r="B90" t="str">
            <v>Mika</v>
          </cell>
          <cell r="C90" t="str">
            <v>RÄSANEN (välis)</v>
          </cell>
          <cell r="D90" t="str">
            <v>TalTech Spordiklubi</v>
          </cell>
          <cell r="E90">
            <v>8</v>
          </cell>
        </row>
        <row r="91">
          <cell r="A91">
            <v>89</v>
          </cell>
          <cell r="B91" t="str">
            <v>-</v>
          </cell>
          <cell r="C91" t="str">
            <v>-</v>
          </cell>
          <cell r="D91" t="str">
            <v>TalTech Spordiklubi</v>
          </cell>
          <cell r="E91">
            <v>8</v>
          </cell>
        </row>
      </sheetData>
      <sheetData sheetId="2"/>
      <sheetData sheetId="3">
        <row r="2">
          <cell r="AI2">
            <v>1</v>
          </cell>
          <cell r="AJ2">
            <v>1</v>
          </cell>
          <cell r="AK2" t="str">
            <v>Tartu SS Kalev I</v>
          </cell>
          <cell r="AL2" t="str">
            <v>- SUDEGOV</v>
          </cell>
          <cell r="AM2" t="str">
            <v>Markkos PUKK</v>
          </cell>
          <cell r="AN2" t="str">
            <v>Raini TSÄKO</v>
          </cell>
          <cell r="AO2" t="e">
            <v>#N/A</v>
          </cell>
          <cell r="AP2" t="e">
            <v>#N/A</v>
          </cell>
          <cell r="AQ2" t="str">
            <v>Maardu LTK I</v>
          </cell>
          <cell r="AR2" t="str">
            <v>Aleksandr LUŠIN</v>
          </cell>
          <cell r="AS2" t="str">
            <v>Petr FEDOTOV (välis)</v>
          </cell>
          <cell r="AT2" t="str">
            <v>Sergei DANILOV</v>
          </cell>
          <cell r="AU2" t="str">
            <v>Artjom HIISKU</v>
          </cell>
          <cell r="AV2" t="e">
            <v>#N/A</v>
          </cell>
          <cell r="AW2">
            <v>5</v>
          </cell>
          <cell r="AX2">
            <v>1</v>
          </cell>
        </row>
        <row r="3">
          <cell r="AI3">
            <v>2</v>
          </cell>
          <cell r="AJ3">
            <v>12</v>
          </cell>
          <cell r="AK3" t="str">
            <v>LTK Kalev I</v>
          </cell>
          <cell r="AL3" t="str">
            <v>Aleksei BRITVIN (välis)</v>
          </cell>
          <cell r="AM3" t="str">
            <v>Kristjan KANT</v>
          </cell>
          <cell r="AN3" t="str">
            <v>Toomas LIBENE</v>
          </cell>
          <cell r="AO3" t="e">
            <v>#N/A</v>
          </cell>
          <cell r="AP3" t="e">
            <v>#N/A</v>
          </cell>
          <cell r="AQ3" t="str">
            <v>LTK Narova</v>
          </cell>
          <cell r="AR3" t="str">
            <v>Vladimir PETROV</v>
          </cell>
          <cell r="AS3" t="str">
            <v>Aleksandr MAKAROV (laen)</v>
          </cell>
          <cell r="AT3" t="str">
            <v>Stanislav STROGOV</v>
          </cell>
          <cell r="AU3" t="str">
            <v>Arseni FARFOROVSKI</v>
          </cell>
          <cell r="AV3" t="e">
            <v>#N/A</v>
          </cell>
          <cell r="AW3">
            <v>2</v>
          </cell>
          <cell r="AX3">
            <v>6</v>
          </cell>
        </row>
        <row r="4">
          <cell r="AI4">
            <v>3</v>
          </cell>
          <cell r="AJ4">
            <v>23</v>
          </cell>
          <cell r="AK4" t="str">
            <v>Rakvere SK Pinx/Everster OÜ</v>
          </cell>
          <cell r="AL4" t="str">
            <v>Vladimir BRIL (välis)</v>
          </cell>
          <cell r="AM4" t="str">
            <v>Tarmo VALDRE</v>
          </cell>
          <cell r="AN4" t="str">
            <v>Rünno VEIDRIK</v>
          </cell>
          <cell r="AO4" t="e">
            <v>#N/A</v>
          </cell>
          <cell r="AP4" t="e">
            <v>#N/A</v>
          </cell>
          <cell r="AQ4" t="str">
            <v>Mustvee LTK</v>
          </cell>
          <cell r="AR4" t="str">
            <v>Jevgeni GRUZDOV (välis)</v>
          </cell>
          <cell r="AS4" t="str">
            <v>Lauri LAANE</v>
          </cell>
          <cell r="AT4" t="str">
            <v>Aleksei NIKONOROV</v>
          </cell>
          <cell r="AU4" t="str">
            <v>Valentin TSÕGANOV</v>
          </cell>
          <cell r="AV4" t="e">
            <v>#N/A</v>
          </cell>
          <cell r="AW4">
            <v>7</v>
          </cell>
          <cell r="AX4">
            <v>3</v>
          </cell>
        </row>
        <row r="5">
          <cell r="AI5">
            <v>4</v>
          </cell>
          <cell r="AJ5">
            <v>34</v>
          </cell>
          <cell r="AK5" t="str">
            <v>Viljandi LTK Sakala I</v>
          </cell>
          <cell r="AL5" t="str">
            <v>Valdas MARTINKUS (välis)</v>
          </cell>
          <cell r="AM5" t="str">
            <v>Mihkel PAE</v>
          </cell>
          <cell r="AN5" t="str">
            <v>Mart LUUK (laen)</v>
          </cell>
          <cell r="AO5" t="str">
            <v>Rivo SAAREMÄE</v>
          </cell>
          <cell r="AP5" t="str">
            <v>Kert VILLEMS</v>
          </cell>
          <cell r="AQ5" t="str">
            <v>TalTech Spordiklubi</v>
          </cell>
          <cell r="AR5" t="str">
            <v>Samuli SOINE (välis)</v>
          </cell>
          <cell r="AS5" t="str">
            <v>Toomas VESTLI</v>
          </cell>
          <cell r="AT5" t="str">
            <v>Krister Erik ETULAID</v>
          </cell>
          <cell r="AU5" t="e">
            <v>#N/A</v>
          </cell>
          <cell r="AV5" t="e">
            <v>#N/A</v>
          </cell>
          <cell r="AW5">
            <v>4</v>
          </cell>
          <cell r="AX5">
            <v>8</v>
          </cell>
        </row>
        <row r="6">
          <cell r="AI6">
            <v>5</v>
          </cell>
          <cell r="AJ6">
            <v>45</v>
          </cell>
          <cell r="AK6" t="str">
            <v>Maardu LTK I</v>
          </cell>
          <cell r="AL6" t="str">
            <v>Petr FEDOTOV (välis)</v>
          </cell>
          <cell r="AM6" t="str">
            <v>Artjom HIISKU</v>
          </cell>
          <cell r="AN6" t="str">
            <v>Aleksandr LUŠIN</v>
          </cell>
          <cell r="AO6" t="str">
            <v>Sergei DANILOV</v>
          </cell>
          <cell r="AP6" t="e">
            <v>#N/A</v>
          </cell>
          <cell r="AQ6" t="str">
            <v>LTK Narova</v>
          </cell>
          <cell r="AR6" t="str">
            <v>Stanislav STROGOV</v>
          </cell>
          <cell r="AS6" t="str">
            <v>Arseni FARFOROVSKI</v>
          </cell>
          <cell r="AT6" t="str">
            <v>Aleksandr MAKAROV (laen)</v>
          </cell>
          <cell r="AU6" t="str">
            <v>Vladimir PETROV</v>
          </cell>
          <cell r="AV6" t="e">
            <v>#N/A</v>
          </cell>
          <cell r="AW6">
            <v>1</v>
          </cell>
          <cell r="AX6">
            <v>6</v>
          </cell>
        </row>
        <row r="7">
          <cell r="AI7">
            <v>6</v>
          </cell>
          <cell r="AJ7">
            <v>56</v>
          </cell>
          <cell r="AK7" t="str">
            <v>LTK Kalev I</v>
          </cell>
          <cell r="AL7" t="str">
            <v>Aleksei BRITVIN (välis)</v>
          </cell>
          <cell r="AM7" t="str">
            <v>Allan KOTTISE</v>
          </cell>
          <cell r="AN7" t="str">
            <v>Kristjan KANT</v>
          </cell>
          <cell r="AO7" t="e">
            <v>#N/A</v>
          </cell>
          <cell r="AP7" t="e">
            <v>#N/A</v>
          </cell>
          <cell r="AQ7" t="str">
            <v>Tartu SS Kalev I</v>
          </cell>
          <cell r="AR7" t="str">
            <v>Markkos PUKK</v>
          </cell>
          <cell r="AS7" t="str">
            <v>- SUDEGOV</v>
          </cell>
          <cell r="AT7" t="str">
            <v>Raini TSÄKO</v>
          </cell>
          <cell r="AU7" t="e">
            <v>#N/A</v>
          </cell>
          <cell r="AV7" t="e">
            <v>#N/A</v>
          </cell>
          <cell r="AW7">
            <v>2</v>
          </cell>
          <cell r="AX7">
            <v>5</v>
          </cell>
        </row>
        <row r="8">
          <cell r="AI8">
            <v>7</v>
          </cell>
          <cell r="AJ8">
            <v>67</v>
          </cell>
          <cell r="AK8" t="str">
            <v>Mustvee LTK</v>
          </cell>
          <cell r="AL8" t="str">
            <v>Jevgeni GRUZDOV (välis)</v>
          </cell>
          <cell r="AM8" t="str">
            <v>Lauri LAANE</v>
          </cell>
          <cell r="AN8" t="str">
            <v>Aleksei NIKONOROV</v>
          </cell>
          <cell r="AO8" t="str">
            <v>Valentin TSÕGANOV</v>
          </cell>
          <cell r="AP8" t="e">
            <v>#N/A</v>
          </cell>
          <cell r="AQ8" t="str">
            <v>TalTech Spordiklubi</v>
          </cell>
          <cell r="AR8" t="str">
            <v>Samuli SOINE (välis)</v>
          </cell>
          <cell r="AS8" t="str">
            <v>Toomas VESTLI</v>
          </cell>
          <cell r="AT8" t="str">
            <v>Märt KURVET</v>
          </cell>
          <cell r="AU8" t="str">
            <v>Krister Erik ETULAID</v>
          </cell>
          <cell r="AV8" t="e">
            <v>#N/A</v>
          </cell>
          <cell r="AW8">
            <v>3</v>
          </cell>
          <cell r="AX8">
            <v>8</v>
          </cell>
        </row>
        <row r="9">
          <cell r="AI9">
            <v>8</v>
          </cell>
          <cell r="AJ9">
            <v>78</v>
          </cell>
          <cell r="AK9" t="str">
            <v>Viljandi LTK Sakala I</v>
          </cell>
          <cell r="AL9" t="str">
            <v>Mihkel PAE</v>
          </cell>
          <cell r="AM9" t="str">
            <v>Valdas MARTINKUS (välis)</v>
          </cell>
          <cell r="AN9" t="str">
            <v>Mart LUUK (laen)</v>
          </cell>
          <cell r="AO9" t="str">
            <v>Rivo SAAREMÄE</v>
          </cell>
          <cell r="AP9" t="e">
            <v>#N/A</v>
          </cell>
          <cell r="AQ9" t="str">
            <v>Rakvere SK Pinx/Everster OÜ</v>
          </cell>
          <cell r="AR9" t="str">
            <v>Tarmo VALDRE</v>
          </cell>
          <cell r="AS9" t="str">
            <v>Vladimir BRIL (välis)</v>
          </cell>
          <cell r="AT9" t="str">
            <v>Rünno VEIDRIK</v>
          </cell>
          <cell r="AU9" t="e">
            <v>#N/A</v>
          </cell>
          <cell r="AV9" t="e">
            <v>#N/A</v>
          </cell>
          <cell r="AW9">
            <v>4</v>
          </cell>
          <cell r="AX9">
            <v>7</v>
          </cell>
        </row>
        <row r="10">
          <cell r="AI10">
            <v>9</v>
          </cell>
          <cell r="AJ10">
            <v>89</v>
          </cell>
          <cell r="AK10" t="str">
            <v>Maardu LTK I</v>
          </cell>
          <cell r="AL10" t="str">
            <v>Petr FEDOTOV (välis)</v>
          </cell>
          <cell r="AM10" t="str">
            <v>Artjom HIISKU</v>
          </cell>
          <cell r="AN10" t="str">
            <v>Sergei DANILOV</v>
          </cell>
          <cell r="AO10" t="str">
            <v>Aleksandr LUŠIN</v>
          </cell>
          <cell r="AP10" t="e">
            <v>#N/A</v>
          </cell>
          <cell r="AQ10" t="str">
            <v>Rakvere SK Pinx/Everster OÜ</v>
          </cell>
          <cell r="AR10" t="str">
            <v>Vladimir BRIL (välis)</v>
          </cell>
          <cell r="AS10" t="str">
            <v>Tarmo VALDRE</v>
          </cell>
          <cell r="AT10" t="str">
            <v>Rünno VEIDRIK</v>
          </cell>
          <cell r="AU10" t="e">
            <v>#N/A</v>
          </cell>
          <cell r="AV10" t="e">
            <v>#N/A</v>
          </cell>
          <cell r="AW10">
            <v>1</v>
          </cell>
          <cell r="AX10">
            <v>7</v>
          </cell>
        </row>
        <row r="11">
          <cell r="AI11">
            <v>10</v>
          </cell>
          <cell r="AJ11">
            <v>100</v>
          </cell>
          <cell r="AK11" t="str">
            <v>LTK Kalev I</v>
          </cell>
          <cell r="AL11" t="str">
            <v>Allan KOTTISE</v>
          </cell>
          <cell r="AM11" t="str">
            <v>Kristjan KANT</v>
          </cell>
          <cell r="AN11" t="str">
            <v>Aleksei BRITVIN (välis)</v>
          </cell>
          <cell r="AO11" t="e">
            <v>#N/A</v>
          </cell>
          <cell r="AP11" t="e">
            <v>#N/A</v>
          </cell>
          <cell r="AQ11" t="str">
            <v>TalTech Spordiklubi</v>
          </cell>
          <cell r="AR11" t="str">
            <v>Samuli SOINE (välis)</v>
          </cell>
          <cell r="AS11" t="str">
            <v>Toomas VESTLI</v>
          </cell>
          <cell r="AT11" t="str">
            <v>Krister Erik ETULAID</v>
          </cell>
          <cell r="AU11" t="str">
            <v>Märt KURVET</v>
          </cell>
          <cell r="AV11" t="e">
            <v>#N/A</v>
          </cell>
          <cell r="AW11">
            <v>2</v>
          </cell>
          <cell r="AX11">
            <v>8</v>
          </cell>
        </row>
        <row r="12">
          <cell r="AI12">
            <v>11</v>
          </cell>
          <cell r="AJ12">
            <v>111</v>
          </cell>
          <cell r="AK12" t="str">
            <v>Mustvee LTK</v>
          </cell>
          <cell r="AL12" t="str">
            <v>Jevgeni GRUZDOV (välis)</v>
          </cell>
          <cell r="AM12" t="str">
            <v>Lauri LAANE</v>
          </cell>
          <cell r="AN12" t="str">
            <v>Aleksei NIKONOROV</v>
          </cell>
          <cell r="AO12" t="str">
            <v>Valentin TSÕGANOV</v>
          </cell>
          <cell r="AP12" t="e">
            <v>#N/A</v>
          </cell>
          <cell r="AQ12" t="str">
            <v>Tartu SS Kalev I</v>
          </cell>
          <cell r="AR12" t="str">
            <v>Markkos PUKK</v>
          </cell>
          <cell r="AS12" t="str">
            <v>- SUDEGOV</v>
          </cell>
          <cell r="AT12" t="str">
            <v>Raini TSÄKO</v>
          </cell>
          <cell r="AU12" t="e">
            <v>#N/A</v>
          </cell>
          <cell r="AV12" t="e">
            <v>#N/A</v>
          </cell>
          <cell r="AW12">
            <v>3</v>
          </cell>
          <cell r="AX12">
            <v>5</v>
          </cell>
        </row>
        <row r="13">
          <cell r="AI13">
            <v>12</v>
          </cell>
          <cell r="AJ13">
            <v>122</v>
          </cell>
          <cell r="AK13" t="str">
            <v>LTK Narova</v>
          </cell>
          <cell r="AL13" t="str">
            <v>Stanislav STROGOV</v>
          </cell>
          <cell r="AM13" t="str">
            <v>Aleksandr MAKAROV (laen)</v>
          </cell>
          <cell r="AN13" t="str">
            <v>Vladimir PETROV</v>
          </cell>
          <cell r="AO13" t="str">
            <v>Arseni FARFOROVSKI</v>
          </cell>
          <cell r="AP13" t="e">
            <v>#N/A</v>
          </cell>
          <cell r="AQ13" t="str">
            <v>Viljandi LTK Sakala I</v>
          </cell>
          <cell r="AR13" t="str">
            <v>Valdas MARTINKUS (välis)</v>
          </cell>
          <cell r="AS13" t="str">
            <v>Mart LUUK (laen)</v>
          </cell>
          <cell r="AT13" t="str">
            <v>Mihkel PAE</v>
          </cell>
          <cell r="AU13" t="e">
            <v>#N/A</v>
          </cell>
          <cell r="AV13" t="e">
            <v>#N/A</v>
          </cell>
          <cell r="AW13">
            <v>6</v>
          </cell>
          <cell r="AX13">
            <v>4</v>
          </cell>
        </row>
        <row r="14">
          <cell r="AI14">
            <v>13</v>
          </cell>
          <cell r="AJ14">
            <v>133</v>
          </cell>
          <cell r="AK14" t="str">
            <v>Maardu LTK I</v>
          </cell>
          <cell r="AL14" t="str">
            <v>Petr FEDOTOV (välis)</v>
          </cell>
          <cell r="AM14" t="str">
            <v>Aleksandr LUŠIN</v>
          </cell>
          <cell r="AN14" t="str">
            <v>Artjom HIISKU</v>
          </cell>
          <cell r="AO14" t="str">
            <v>Sergei DANILOV</v>
          </cell>
          <cell r="AP14" t="e">
            <v>#N/A</v>
          </cell>
          <cell r="AQ14" t="str">
            <v>TalTech Spordiklubi</v>
          </cell>
          <cell r="AR14" t="str">
            <v>Samuli SOINE (välis)</v>
          </cell>
          <cell r="AS14" t="str">
            <v>Krister Erik ETULAID</v>
          </cell>
          <cell r="AT14" t="str">
            <v>Märt KURVET</v>
          </cell>
          <cell r="AU14" t="e">
            <v>#N/A</v>
          </cell>
          <cell r="AV14" t="e">
            <v>#N/A</v>
          </cell>
          <cell r="AW14">
            <v>1</v>
          </cell>
          <cell r="AX14">
            <v>8</v>
          </cell>
        </row>
        <row r="15">
          <cell r="AI15">
            <v>14</v>
          </cell>
          <cell r="AJ15">
            <v>144</v>
          </cell>
          <cell r="AK15" t="str">
            <v>LTK Kalev I</v>
          </cell>
          <cell r="AL15" t="str">
            <v>Allan KOTTISE</v>
          </cell>
          <cell r="AM15" t="str">
            <v>Aleksei BRITVIN (välis)</v>
          </cell>
          <cell r="AN15" t="str">
            <v>Kristjan KANT</v>
          </cell>
          <cell r="AO15" t="e">
            <v>#N/A</v>
          </cell>
          <cell r="AP15" t="e">
            <v>#N/A</v>
          </cell>
          <cell r="AQ15" t="str">
            <v>Rakvere SK Pinx/Everster OÜ</v>
          </cell>
          <cell r="AR15" t="str">
            <v>Vladimir BRIL (välis)</v>
          </cell>
          <cell r="AS15" t="str">
            <v>Tarmo VALDRE</v>
          </cell>
          <cell r="AT15" t="str">
            <v>Rünno VEIDRIK</v>
          </cell>
          <cell r="AU15" t="e">
            <v>#N/A</v>
          </cell>
          <cell r="AV15" t="e">
            <v>#N/A</v>
          </cell>
          <cell r="AW15">
            <v>2</v>
          </cell>
          <cell r="AX15">
            <v>7</v>
          </cell>
        </row>
        <row r="16">
          <cell r="AI16">
            <v>15</v>
          </cell>
          <cell r="AJ16">
            <v>155</v>
          </cell>
          <cell r="AK16" t="str">
            <v>LTK Narova</v>
          </cell>
          <cell r="AL16" t="str">
            <v>Stanislav STROGOV</v>
          </cell>
          <cell r="AM16" t="str">
            <v>Aleksandr MAKAROV (laen)</v>
          </cell>
          <cell r="AN16" t="str">
            <v>Arseni FARFOROVSKI</v>
          </cell>
          <cell r="AO16" t="e">
            <v>#N/A</v>
          </cell>
          <cell r="AP16" t="e">
            <v>#N/A</v>
          </cell>
          <cell r="AQ16" t="str">
            <v>Mustvee LTK</v>
          </cell>
          <cell r="AR16" t="str">
            <v>Lauri LAANE</v>
          </cell>
          <cell r="AS16" t="str">
            <v>Jevgeni GRUZDOV (välis)</v>
          </cell>
          <cell r="AT16" t="str">
            <v>Aleksei NIKONOROV</v>
          </cell>
          <cell r="AU16" t="str">
            <v>Valentin TSÕGANOV</v>
          </cell>
          <cell r="AV16" t="e">
            <v>#N/A</v>
          </cell>
          <cell r="AW16">
            <v>6</v>
          </cell>
          <cell r="AX16">
            <v>3</v>
          </cell>
        </row>
        <row r="17">
          <cell r="AI17">
            <v>16</v>
          </cell>
          <cell r="AJ17">
            <v>166</v>
          </cell>
          <cell r="AK17" t="str">
            <v>Viljandi LTK Sakala I</v>
          </cell>
          <cell r="AL17" t="str">
            <v>Valdas MARTINKUS (välis)</v>
          </cell>
          <cell r="AM17" t="str">
            <v>Mihkel PAE</v>
          </cell>
          <cell r="AN17" t="str">
            <v>Mart LUUK (laen)</v>
          </cell>
          <cell r="AO17" t="str">
            <v>Kert VILLEMS</v>
          </cell>
          <cell r="AP17" t="e">
            <v>#N/A</v>
          </cell>
          <cell r="AQ17" t="str">
            <v>Tartu SS Kalev I</v>
          </cell>
          <cell r="AR17" t="str">
            <v>Markkos PUKK</v>
          </cell>
          <cell r="AS17" t="str">
            <v>- SUDEGOV</v>
          </cell>
          <cell r="AT17" t="str">
            <v>Raini TSÄKO</v>
          </cell>
          <cell r="AU17" t="e">
            <v>#N/A</v>
          </cell>
          <cell r="AV17" t="e">
            <v>#N/A</v>
          </cell>
          <cell r="AW17">
            <v>4</v>
          </cell>
          <cell r="AX17">
            <v>5</v>
          </cell>
        </row>
        <row r="18">
          <cell r="AI18">
            <v>17</v>
          </cell>
          <cell r="AJ18">
            <v>177</v>
          </cell>
          <cell r="AK18" t="str">
            <v>Maardu LTK I</v>
          </cell>
          <cell r="AL18" t="str">
            <v>Nikita ARTJOMENKO (välis)</v>
          </cell>
          <cell r="AM18" t="str">
            <v>Aleksandr LUŠIN</v>
          </cell>
          <cell r="AN18" t="str">
            <v>Artjom HIISKU</v>
          </cell>
          <cell r="AO18" t="e">
            <v>#N/A</v>
          </cell>
          <cell r="AP18" t="e">
            <v>#N/A</v>
          </cell>
          <cell r="AQ18" t="str">
            <v>Viljandi LTK Sakala I</v>
          </cell>
          <cell r="AR18" t="str">
            <v>Valdas MARTINKUS (välis)</v>
          </cell>
          <cell r="AS18" t="str">
            <v>Mart LUUK (laen)</v>
          </cell>
          <cell r="AT18" t="str">
            <v>Mihkel PAE</v>
          </cell>
          <cell r="AU18" t="str">
            <v>Rivo SAAREMÄE</v>
          </cell>
          <cell r="AV18" t="e">
            <v>#N/A</v>
          </cell>
          <cell r="AW18">
            <v>1</v>
          </cell>
          <cell r="AX18">
            <v>4</v>
          </cell>
        </row>
        <row r="19">
          <cell r="AI19">
            <v>18</v>
          </cell>
          <cell r="AJ19">
            <v>188</v>
          </cell>
          <cell r="AK19" t="str">
            <v>Mustvee LTK</v>
          </cell>
          <cell r="AL19" t="str">
            <v>Jevgeni GRUZDOV (välis)</v>
          </cell>
          <cell r="AM19" t="str">
            <v>Lauri LAANE</v>
          </cell>
          <cell r="AN19" t="str">
            <v>Aleksei NIKONOROV</v>
          </cell>
          <cell r="AO19" t="str">
            <v>Valentin TSÕGANOV</v>
          </cell>
          <cell r="AP19" t="e">
            <v>#N/A</v>
          </cell>
          <cell r="AQ19" t="str">
            <v>LTK Kalev I</v>
          </cell>
          <cell r="AR19" t="str">
            <v>Aleksei BRITVIN (välis)</v>
          </cell>
          <cell r="AS19" t="str">
            <v>Kristjan KANT</v>
          </cell>
          <cell r="AT19" t="str">
            <v>Allan KOTTISE</v>
          </cell>
          <cell r="AU19" t="e">
            <v>#N/A</v>
          </cell>
          <cell r="AV19" t="e">
            <v>#N/A</v>
          </cell>
          <cell r="AW19">
            <v>3</v>
          </cell>
          <cell r="AX19">
            <v>2</v>
          </cell>
        </row>
        <row r="20">
          <cell r="AI20">
            <v>19</v>
          </cell>
          <cell r="AJ20">
            <v>199</v>
          </cell>
          <cell r="AK20" t="str">
            <v>TalTech Spordiklubi</v>
          </cell>
          <cell r="AL20" t="str">
            <v>Samuli SOINE (välis)</v>
          </cell>
          <cell r="AM20" t="str">
            <v>Krister Erik ETULAID</v>
          </cell>
          <cell r="AN20" t="str">
            <v>Toomas VESTLI</v>
          </cell>
          <cell r="AO20" t="str">
            <v>Dmitri RAKEL</v>
          </cell>
          <cell r="AP20" t="e">
            <v>#N/A</v>
          </cell>
          <cell r="AQ20" t="str">
            <v>Tartu SS Kalev I</v>
          </cell>
          <cell r="AR20" t="str">
            <v>Matias OJALA (välis)</v>
          </cell>
          <cell r="AS20" t="str">
            <v>Raini TSÄKO</v>
          </cell>
          <cell r="AT20" t="str">
            <v>Markkos PUKK</v>
          </cell>
          <cell r="AU20" t="e">
            <v>#N/A</v>
          </cell>
          <cell r="AV20" t="e">
            <v>#N/A</v>
          </cell>
          <cell r="AW20">
            <v>8</v>
          </cell>
          <cell r="AX20">
            <v>5</v>
          </cell>
        </row>
        <row r="21">
          <cell r="AI21">
            <v>20</v>
          </cell>
          <cell r="AJ21">
            <v>210</v>
          </cell>
          <cell r="AK21" t="str">
            <v>LTK Narova</v>
          </cell>
          <cell r="AL21" t="str">
            <v>Vladimir PETROV</v>
          </cell>
          <cell r="AM21" t="str">
            <v>Arseni FARFOROVSKI</v>
          </cell>
          <cell r="AN21" t="str">
            <v>Aleksandr MAKAROV (laen)</v>
          </cell>
          <cell r="AO21" t="e">
            <v>#N/A</v>
          </cell>
          <cell r="AP21" t="e">
            <v>#N/A</v>
          </cell>
          <cell r="AQ21" t="str">
            <v>Rakvere SK Pinx/Everster OÜ</v>
          </cell>
          <cell r="AR21" t="str">
            <v>Tarmo VALDRE</v>
          </cell>
          <cell r="AS21" t="str">
            <v>Carlo ACCORSI</v>
          </cell>
          <cell r="AT21" t="str">
            <v>Ragnar HEEK</v>
          </cell>
          <cell r="AU21" t="e">
            <v>#N/A</v>
          </cell>
          <cell r="AV21" t="e">
            <v>#N/A</v>
          </cell>
          <cell r="AW21">
            <v>6</v>
          </cell>
          <cell r="AX21">
            <v>7</v>
          </cell>
        </row>
        <row r="22">
          <cell r="AI22">
            <v>21</v>
          </cell>
          <cell r="AJ22">
            <v>221</v>
          </cell>
          <cell r="AK22" t="str">
            <v>Maardu LTK I</v>
          </cell>
          <cell r="AL22" t="str">
            <v>Nikita ARTJOMENKO (välis)</v>
          </cell>
          <cell r="AM22" t="str">
            <v>Sergei DANILOV</v>
          </cell>
          <cell r="AN22" t="str">
            <v>Aleksandr LUŠIN</v>
          </cell>
          <cell r="AO22" t="e">
            <v>#N/A</v>
          </cell>
          <cell r="AP22" t="e">
            <v>#N/A</v>
          </cell>
          <cell r="AQ22" t="str">
            <v>Mustvee LTK</v>
          </cell>
          <cell r="AR22" t="str">
            <v>Aleksei NIKONOROV</v>
          </cell>
          <cell r="AS22" t="str">
            <v>Lauri LAANE</v>
          </cell>
          <cell r="AT22" t="str">
            <v>Jevgeni GRUZDOV (välis)</v>
          </cell>
          <cell r="AU22" t="str">
            <v>Valentin TSÕGANOV</v>
          </cell>
          <cell r="AV22" t="e">
            <v>#N/A</v>
          </cell>
          <cell r="AW22">
            <v>1</v>
          </cell>
          <cell r="AX22">
            <v>3</v>
          </cell>
        </row>
        <row r="23">
          <cell r="AI23">
            <v>22</v>
          </cell>
          <cell r="AJ23">
            <v>232</v>
          </cell>
          <cell r="AK23" t="str">
            <v>LTK Kalev I</v>
          </cell>
          <cell r="AL23" t="str">
            <v>Aleksei BRITVIN (välis)</v>
          </cell>
          <cell r="AM23" t="str">
            <v>Kristjan KANT</v>
          </cell>
          <cell r="AN23" t="str">
            <v>Allan KOTTISE</v>
          </cell>
          <cell r="AO23" t="e">
            <v>#N/A</v>
          </cell>
          <cell r="AP23" t="e">
            <v>#N/A</v>
          </cell>
          <cell r="AQ23" t="str">
            <v>Viljandi LTK Sakala I</v>
          </cell>
          <cell r="AR23" t="str">
            <v>Valdas MARTINKUS (välis)</v>
          </cell>
          <cell r="AS23" t="str">
            <v>Mihkel PAE</v>
          </cell>
          <cell r="AT23" t="str">
            <v>Mart LUUK (laen)</v>
          </cell>
          <cell r="AU23" t="str">
            <v>Rivo SAAREMÄE</v>
          </cell>
          <cell r="AV23" t="e">
            <v>#N/A</v>
          </cell>
          <cell r="AW23">
            <v>2</v>
          </cell>
          <cell r="AX23">
            <v>4</v>
          </cell>
        </row>
        <row r="24">
          <cell r="AI24">
            <v>23</v>
          </cell>
          <cell r="AJ24">
            <v>243</v>
          </cell>
          <cell r="AK24" t="str">
            <v>Rakvere SK Pinx/Everster OÜ</v>
          </cell>
          <cell r="AL24" t="str">
            <v>Carlo ACCORSI</v>
          </cell>
          <cell r="AM24" t="str">
            <v>Tarmo VALDRE</v>
          </cell>
          <cell r="AN24" t="str">
            <v>Ragnar HEEK</v>
          </cell>
          <cell r="AO24" t="e">
            <v>#N/A</v>
          </cell>
          <cell r="AP24" t="e">
            <v>#N/A</v>
          </cell>
          <cell r="AQ24" t="str">
            <v>Tartu SS Kalev I</v>
          </cell>
          <cell r="AR24" t="str">
            <v>Markkos PUKK</v>
          </cell>
          <cell r="AS24" t="str">
            <v>Matias OJALA (välis)</v>
          </cell>
          <cell r="AT24" t="str">
            <v>Raini TSÄKO</v>
          </cell>
          <cell r="AU24" t="e">
            <v>#N/A</v>
          </cell>
          <cell r="AV24" t="e">
            <v>#N/A</v>
          </cell>
          <cell r="AW24">
            <v>7</v>
          </cell>
          <cell r="AX24">
            <v>5</v>
          </cell>
        </row>
        <row r="25">
          <cell r="AI25">
            <v>24</v>
          </cell>
          <cell r="AJ25">
            <v>254</v>
          </cell>
          <cell r="AK25" t="str">
            <v>TalTech Spordiklubi</v>
          </cell>
          <cell r="AL25" t="str">
            <v>Toomas VESTLI</v>
          </cell>
          <cell r="AM25" t="str">
            <v>Dmitri RAKEL</v>
          </cell>
          <cell r="AN25" t="str">
            <v>Samuli SOINE (välis)</v>
          </cell>
          <cell r="AO25" t="str">
            <v>Krister Erik ETULAID</v>
          </cell>
          <cell r="AP25" t="e">
            <v>#N/A</v>
          </cell>
          <cell r="AQ25" t="str">
            <v>LTK Narova</v>
          </cell>
          <cell r="AR25" t="str">
            <v>Vladimir PETROV</v>
          </cell>
          <cell r="AS25" t="str">
            <v>Arseni FARFOROVSKI</v>
          </cell>
          <cell r="AT25" t="str">
            <v>Aleksandr MAKAROV (laen)</v>
          </cell>
          <cell r="AU25" t="e">
            <v>#N/A</v>
          </cell>
          <cell r="AV25" t="e">
            <v>#N/A</v>
          </cell>
          <cell r="AW25">
            <v>8</v>
          </cell>
          <cell r="AX25">
            <v>6</v>
          </cell>
        </row>
        <row r="26">
          <cell r="AI26">
            <v>25</v>
          </cell>
          <cell r="AJ26">
            <v>265</v>
          </cell>
          <cell r="AK26" t="str">
            <v>LTK Kalev I</v>
          </cell>
          <cell r="AL26" t="str">
            <v>Kristjan KANT</v>
          </cell>
          <cell r="AM26" t="str">
            <v>Allan KOTTISE</v>
          </cell>
          <cell r="AN26" t="str">
            <v>Aleksei BRITVIN (välis)</v>
          </cell>
          <cell r="AO26" t="e">
            <v>#N/A</v>
          </cell>
          <cell r="AP26" t="e">
            <v>#N/A</v>
          </cell>
          <cell r="AQ26" t="str">
            <v>Maardu LTK I</v>
          </cell>
          <cell r="AR26" t="str">
            <v>Nikita ARTJOMENKO (välis)</v>
          </cell>
          <cell r="AS26" t="str">
            <v>Aleksandr LUŠIN</v>
          </cell>
          <cell r="AT26" t="str">
            <v>Sergei DANILOV</v>
          </cell>
          <cell r="AU26" t="e">
            <v>#N/A</v>
          </cell>
          <cell r="AV26" t="e">
            <v>#N/A</v>
          </cell>
          <cell r="AW26">
            <v>2</v>
          </cell>
          <cell r="AX26">
            <v>1</v>
          </cell>
        </row>
        <row r="27">
          <cell r="AI27">
            <v>26</v>
          </cell>
          <cell r="AJ27">
            <v>276</v>
          </cell>
          <cell r="AK27" t="str">
            <v>Mustvee LTK</v>
          </cell>
          <cell r="AL27" t="str">
            <v>Jevgeni GRUZDOV (välis)</v>
          </cell>
          <cell r="AM27" t="str">
            <v>Aleksei NIKONOROV</v>
          </cell>
          <cell r="AN27" t="str">
            <v>Lauri LAANE</v>
          </cell>
          <cell r="AO27" t="str">
            <v>Valentin TSÕGANOV</v>
          </cell>
          <cell r="AP27" t="e">
            <v>#N/A</v>
          </cell>
          <cell r="AQ27" t="str">
            <v>Viljandi LTK Sakala I</v>
          </cell>
          <cell r="AR27" t="str">
            <v>Valdas MARTINKUS (välis)</v>
          </cell>
          <cell r="AS27" t="str">
            <v>Rivo SAAREMÄE</v>
          </cell>
          <cell r="AT27" t="str">
            <v>Mihkel PAE</v>
          </cell>
          <cell r="AU27" t="e">
            <v>#N/A</v>
          </cell>
          <cell r="AV27" t="e">
            <v>#N/A</v>
          </cell>
          <cell r="AW27">
            <v>3</v>
          </cell>
          <cell r="AX27">
            <v>4</v>
          </cell>
        </row>
        <row r="28">
          <cell r="AI28">
            <v>27</v>
          </cell>
          <cell r="AJ28">
            <v>287</v>
          </cell>
          <cell r="AK28" t="str">
            <v>Tartu SS Kalev I</v>
          </cell>
          <cell r="AL28" t="str">
            <v>Matias OJALA (välis)</v>
          </cell>
          <cell r="AM28" t="str">
            <v>Raini TSÄKO</v>
          </cell>
          <cell r="AN28" t="str">
            <v>Markkos PUKK</v>
          </cell>
          <cell r="AO28" t="e">
            <v>#N/A</v>
          </cell>
          <cell r="AP28" t="e">
            <v>#N/A</v>
          </cell>
          <cell r="AQ28" t="str">
            <v>LTK Narova</v>
          </cell>
          <cell r="AR28" t="str">
            <v>Aleksandr MAKAROV (laen)</v>
          </cell>
          <cell r="AS28" t="str">
            <v>Arseni FARFOROVSKI</v>
          </cell>
          <cell r="AT28" t="str">
            <v>Vladimir PETROV</v>
          </cell>
          <cell r="AU28" t="e">
            <v>#N/A</v>
          </cell>
          <cell r="AV28" t="e">
            <v>#N/A</v>
          </cell>
          <cell r="AW28">
            <v>5</v>
          </cell>
          <cell r="AX28">
            <v>6</v>
          </cell>
        </row>
        <row r="29">
          <cell r="AI29">
            <v>28</v>
          </cell>
          <cell r="AJ29">
            <v>298</v>
          </cell>
          <cell r="AK29" t="str">
            <v>TalTech Spordiklubi</v>
          </cell>
          <cell r="AL29" t="str">
            <v>Krister Erik ETULAID</v>
          </cell>
          <cell r="AM29" t="str">
            <v>Toomas VESTLI</v>
          </cell>
          <cell r="AN29" t="str">
            <v>Samuli SOINE (välis)</v>
          </cell>
          <cell r="AO29" t="str">
            <v>Dmitri RAKEL</v>
          </cell>
          <cell r="AP29" t="e">
            <v>#N/A</v>
          </cell>
          <cell r="AQ29" t="str">
            <v>Rakvere SK Pinx/Everster OÜ</v>
          </cell>
          <cell r="AR29" t="str">
            <v>Tarmo VALDRE</v>
          </cell>
          <cell r="AS29" t="str">
            <v>Ragnar HEEK</v>
          </cell>
          <cell r="AT29" t="str">
            <v>Carlo ACCORSI</v>
          </cell>
          <cell r="AU29" t="e">
            <v>#N/A</v>
          </cell>
          <cell r="AV29" t="e">
            <v>#N/A</v>
          </cell>
          <cell r="AW29">
            <v>8</v>
          </cell>
          <cell r="AX29">
            <v>7</v>
          </cell>
        </row>
        <row r="30">
          <cell r="AI30">
            <v>29</v>
          </cell>
          <cell r="AJ30">
            <v>309</v>
          </cell>
          <cell r="AK30" t="str">
            <v>TalTech Spordiklubi</v>
          </cell>
          <cell r="AL30" t="str">
            <v>Toomas VESTLI</v>
          </cell>
          <cell r="AM30" t="str">
            <v>Dmitri RAKEL</v>
          </cell>
          <cell r="AN30" t="str">
            <v>Krister Erik ETULAID</v>
          </cell>
          <cell r="AO30" t="str">
            <v>Märt KURVET</v>
          </cell>
          <cell r="AP30" t="e">
            <v>#N/A</v>
          </cell>
          <cell r="AQ30" t="str">
            <v>Maardu LTK I</v>
          </cell>
          <cell r="AR30" t="str">
            <v>Aleksandr LUŠIN</v>
          </cell>
          <cell r="AS30" t="str">
            <v>Sergei DANILOV</v>
          </cell>
          <cell r="AT30" t="str">
            <v>Aleksandr STETSENKO (välis)</v>
          </cell>
          <cell r="AU30" t="e">
            <v>#N/A</v>
          </cell>
          <cell r="AV30" t="e">
            <v>#N/A</v>
          </cell>
          <cell r="AW30">
            <v>8</v>
          </cell>
          <cell r="AX30">
            <v>1</v>
          </cell>
        </row>
        <row r="31">
          <cell r="AI31">
            <v>30</v>
          </cell>
          <cell r="AJ31">
            <v>320</v>
          </cell>
          <cell r="AK31" t="str">
            <v>LTK Narova</v>
          </cell>
          <cell r="AL31" t="str">
            <v>Stanislav STROGOV</v>
          </cell>
          <cell r="AM31" t="str">
            <v>Vladimir PETROV</v>
          </cell>
          <cell r="AN31" t="str">
            <v>Arseni FARFOROVSKI</v>
          </cell>
          <cell r="AO31" t="str">
            <v>Aleksandr MAKAROV (laen)</v>
          </cell>
          <cell r="AP31" t="e">
            <v>#N/A</v>
          </cell>
          <cell r="AQ31" t="str">
            <v>Mustvee LTK</v>
          </cell>
          <cell r="AR31" t="str">
            <v>Aleksei NIKONOROV</v>
          </cell>
          <cell r="AS31" t="str">
            <v>Andrei TCYBIN (välis)</v>
          </cell>
          <cell r="AT31" t="str">
            <v>Lauri LAANE</v>
          </cell>
          <cell r="AU31" t="str">
            <v>Rein LINDMÄE (laen)</v>
          </cell>
          <cell r="AV31" t="e">
            <v>#N/A</v>
          </cell>
          <cell r="AW31">
            <v>6</v>
          </cell>
          <cell r="AX31">
            <v>3</v>
          </cell>
        </row>
        <row r="32">
          <cell r="AI32">
            <v>31</v>
          </cell>
          <cell r="AJ32">
            <v>331</v>
          </cell>
          <cell r="AK32" t="str">
            <v>Viljandi LTK Sakala I</v>
          </cell>
          <cell r="AL32" t="str">
            <v>Mihkel PAE</v>
          </cell>
          <cell r="AM32" t="str">
            <v>Valdas MARTINKUS (välis)</v>
          </cell>
          <cell r="AN32" t="str">
            <v>Mart LUUK (laen)</v>
          </cell>
          <cell r="AO32" t="str">
            <v>Rivo SAAREMÄE</v>
          </cell>
          <cell r="AP32" t="e">
            <v>#N/A</v>
          </cell>
          <cell r="AQ32" t="str">
            <v>Tartu SS Kalev I</v>
          </cell>
          <cell r="AR32" t="str">
            <v>Oskar PUKK</v>
          </cell>
          <cell r="AS32" t="str">
            <v>Raini TSÄKO</v>
          </cell>
          <cell r="AT32" t="str">
            <v>Markkos PUKK</v>
          </cell>
          <cell r="AU32" t="e">
            <v>#N/A</v>
          </cell>
          <cell r="AV32" t="e">
            <v>#N/A</v>
          </cell>
          <cell r="AW32">
            <v>4</v>
          </cell>
          <cell r="AX32">
            <v>5</v>
          </cell>
        </row>
        <row r="33">
          <cell r="AI33">
            <v>32</v>
          </cell>
          <cell r="AJ33">
            <v>342</v>
          </cell>
          <cell r="AK33" t="str">
            <v>Rakvere SK Pinx/Everster OÜ</v>
          </cell>
          <cell r="AL33" t="str">
            <v>Rünno VEIDRIK</v>
          </cell>
          <cell r="AM33" t="str">
            <v>Ert ARPO</v>
          </cell>
          <cell r="AN33" t="str">
            <v>Aivo -</v>
          </cell>
          <cell r="AO33" t="e">
            <v>#N/A</v>
          </cell>
          <cell r="AP33" t="e">
            <v>#N/A</v>
          </cell>
          <cell r="AQ33" t="str">
            <v>LTK Kalev I</v>
          </cell>
          <cell r="AR33" t="str">
            <v>Aleksei BRITVIN (välis)</v>
          </cell>
          <cell r="AS33" t="str">
            <v>Toomas LIBENE</v>
          </cell>
          <cell r="AT33" t="str">
            <v>Kristjan KANT</v>
          </cell>
          <cell r="AU33" t="str">
            <v>Allan KOTTISE</v>
          </cell>
          <cell r="AV33" t="e">
            <v>#N/A</v>
          </cell>
          <cell r="AW33">
            <v>7</v>
          </cell>
          <cell r="AX33">
            <v>2</v>
          </cell>
        </row>
        <row r="34">
          <cell r="AI34">
            <v>33</v>
          </cell>
          <cell r="AJ34">
            <v>353</v>
          </cell>
          <cell r="AK34" t="str">
            <v>LTK Narova</v>
          </cell>
          <cell r="AL34" t="str">
            <v>Stanislav STROGOV</v>
          </cell>
          <cell r="AM34" t="str">
            <v>Aleksandr MAKAROV (laen)</v>
          </cell>
          <cell r="AN34" t="str">
            <v>Vladimir PETROV</v>
          </cell>
          <cell r="AO34" t="str">
            <v>Arseni FARFOROVSKI</v>
          </cell>
          <cell r="AP34" t="e">
            <v>#N/A</v>
          </cell>
          <cell r="AQ34" t="str">
            <v>Maardu LTK I</v>
          </cell>
          <cell r="AR34" t="str">
            <v>Aleksandr STETSENKO (välis)</v>
          </cell>
          <cell r="AS34" t="str">
            <v>Sergei DANILOV</v>
          </cell>
          <cell r="AT34" t="str">
            <v>Aleksandr LUŠIN</v>
          </cell>
          <cell r="AU34" t="e">
            <v>#N/A</v>
          </cell>
          <cell r="AV34" t="e">
            <v>#N/A</v>
          </cell>
          <cell r="AW34">
            <v>6</v>
          </cell>
          <cell r="AX34">
            <v>1</v>
          </cell>
        </row>
        <row r="35">
          <cell r="AI35">
            <v>34</v>
          </cell>
          <cell r="AJ35">
            <v>364</v>
          </cell>
          <cell r="AK35" t="str">
            <v>TalTech Spordiklubi</v>
          </cell>
          <cell r="AL35" t="str">
            <v>Toomas VESTLI</v>
          </cell>
          <cell r="AM35" t="str">
            <v>Märt KURVET</v>
          </cell>
          <cell r="AN35" t="str">
            <v>Krister Erik ETULAID</v>
          </cell>
          <cell r="AO35" t="str">
            <v>Dmitri RAKEL</v>
          </cell>
          <cell r="AP35" t="e">
            <v>#N/A</v>
          </cell>
          <cell r="AQ35" t="str">
            <v>Mustvee LTK</v>
          </cell>
          <cell r="AR35" t="str">
            <v>Aleksei NIKONOROV</v>
          </cell>
          <cell r="AS35" t="str">
            <v>Andrei TCYBIN (välis)</v>
          </cell>
          <cell r="AT35" t="str">
            <v>Lauri LAANE</v>
          </cell>
          <cell r="AU35" t="str">
            <v>Rein LINDMÄE (laen)</v>
          </cell>
          <cell r="AV35" t="e">
            <v>#N/A</v>
          </cell>
          <cell r="AW35">
            <v>8</v>
          </cell>
          <cell r="AX35">
            <v>3</v>
          </cell>
        </row>
        <row r="36">
          <cell r="AI36">
            <v>35</v>
          </cell>
          <cell r="AJ36">
            <v>375</v>
          </cell>
          <cell r="AK36" t="str">
            <v>Rakvere SK Pinx/Everster OÜ</v>
          </cell>
          <cell r="AL36" t="str">
            <v>Rünno VEIDRIK</v>
          </cell>
          <cell r="AM36" t="str">
            <v>Ert ARPO</v>
          </cell>
          <cell r="AN36" t="str">
            <v>Aivo -</v>
          </cell>
          <cell r="AO36" t="e">
            <v>#N/A</v>
          </cell>
          <cell r="AP36" t="e">
            <v>#N/A</v>
          </cell>
          <cell r="AQ36" t="str">
            <v>Viljandi LTK Sakala I</v>
          </cell>
          <cell r="AR36" t="str">
            <v>Mihkel PAE</v>
          </cell>
          <cell r="AS36" t="str">
            <v>Valdas MARTINKUS (välis)</v>
          </cell>
          <cell r="AT36" t="str">
            <v>Mart LUUK (laen)</v>
          </cell>
          <cell r="AU36" t="str">
            <v>Rivo SAAREMÄE</v>
          </cell>
          <cell r="AV36" t="e">
            <v>#N/A</v>
          </cell>
          <cell r="AW36">
            <v>7</v>
          </cell>
          <cell r="AX36">
            <v>4</v>
          </cell>
        </row>
        <row r="37">
          <cell r="AI37">
            <v>36</v>
          </cell>
          <cell r="AJ37">
            <v>386</v>
          </cell>
          <cell r="AK37" t="str">
            <v>LTK Kalev I</v>
          </cell>
          <cell r="AL37" t="str">
            <v>Aleksei BRITVIN (välis)</v>
          </cell>
          <cell r="AM37" t="str">
            <v>Kristjan KANT</v>
          </cell>
          <cell r="AN37" t="str">
            <v>Toomas LIBENE</v>
          </cell>
          <cell r="AO37" t="e">
            <v>#N/A</v>
          </cell>
          <cell r="AP37" t="e">
            <v>#N/A</v>
          </cell>
          <cell r="AQ37" t="str">
            <v>Tartu SS Kalev I</v>
          </cell>
          <cell r="AR37" t="str">
            <v>Oskar PUKK</v>
          </cell>
          <cell r="AS37" t="str">
            <v>Raini TSÄKO</v>
          </cell>
          <cell r="AT37" t="str">
            <v>Markkos PUKK</v>
          </cell>
          <cell r="AU37" t="e">
            <v>#N/A</v>
          </cell>
          <cell r="AV37" t="e">
            <v>#N/A</v>
          </cell>
          <cell r="AW37">
            <v>2</v>
          </cell>
          <cell r="AX37">
            <v>5</v>
          </cell>
        </row>
        <row r="38">
          <cell r="AI38">
            <v>37</v>
          </cell>
          <cell r="AJ38">
            <v>397</v>
          </cell>
          <cell r="AK38" t="str">
            <v>Tartu SS Kalev I</v>
          </cell>
          <cell r="AL38" t="str">
            <v>Oskar PUKK</v>
          </cell>
          <cell r="AM38" t="str">
            <v>Markkos PUKK</v>
          </cell>
          <cell r="AN38" t="str">
            <v>Raini TSÄKO</v>
          </cell>
          <cell r="AO38" t="e">
            <v>#N/A</v>
          </cell>
          <cell r="AP38" t="e">
            <v>#N/A</v>
          </cell>
          <cell r="AQ38" t="str">
            <v>Maardu LTK I</v>
          </cell>
          <cell r="AR38" t="str">
            <v>Aleksandr LUŠIN</v>
          </cell>
          <cell r="AS38" t="str">
            <v>Sergei DANILOV</v>
          </cell>
          <cell r="AT38" t="str">
            <v>Aleksandr STETSENKO (välis)</v>
          </cell>
          <cell r="AU38" t="e">
            <v>#N/A</v>
          </cell>
          <cell r="AV38" t="e">
            <v>#N/A</v>
          </cell>
          <cell r="AW38">
            <v>5</v>
          </cell>
          <cell r="AX38">
            <v>1</v>
          </cell>
        </row>
        <row r="39">
          <cell r="AI39">
            <v>38</v>
          </cell>
          <cell r="AJ39">
            <v>408</v>
          </cell>
          <cell r="AK39" t="str">
            <v>Rakvere SK Pinx/Everster OÜ</v>
          </cell>
          <cell r="AL39" t="str">
            <v>Rünno VEIDRIK</v>
          </cell>
          <cell r="AM39" t="str">
            <v>Ert ARPO</v>
          </cell>
          <cell r="AN39" t="str">
            <v>Aivo -</v>
          </cell>
          <cell r="AO39" t="e">
            <v>#N/A</v>
          </cell>
          <cell r="AP39" t="e">
            <v>#N/A</v>
          </cell>
          <cell r="AQ39" t="str">
            <v>Mustvee LTK</v>
          </cell>
          <cell r="AR39" t="str">
            <v>Andrei TCYBIN (välis)</v>
          </cell>
          <cell r="AS39" t="str">
            <v>Rein LINDMÄE (laen)</v>
          </cell>
          <cell r="AT39" t="str">
            <v>Aleksei NIKONOROV</v>
          </cell>
          <cell r="AU39" t="str">
            <v>Lauri LAANE</v>
          </cell>
          <cell r="AV39" t="e">
            <v>#N/A</v>
          </cell>
          <cell r="AW39">
            <v>7</v>
          </cell>
          <cell r="AX39">
            <v>3</v>
          </cell>
        </row>
        <row r="40">
          <cell r="AI40">
            <v>39</v>
          </cell>
          <cell r="AJ40">
            <v>419</v>
          </cell>
          <cell r="AK40" t="str">
            <v>Viljandi LTK Sakala I</v>
          </cell>
          <cell r="AL40" t="str">
            <v>Valdas MARTINKUS (välis)</v>
          </cell>
          <cell r="AM40" t="str">
            <v>Mihkel PAE</v>
          </cell>
          <cell r="AN40" t="str">
            <v>Mart LUUK (laen)</v>
          </cell>
          <cell r="AO40" t="e">
            <v>#N/A</v>
          </cell>
          <cell r="AP40" t="e">
            <v>#N/A</v>
          </cell>
          <cell r="AQ40" t="str">
            <v>TalTech Spordiklubi</v>
          </cell>
          <cell r="AR40" t="str">
            <v>Toomas VESTLI</v>
          </cell>
          <cell r="AS40" t="str">
            <v>Mika RÄSANEN (välis)</v>
          </cell>
          <cell r="AT40" t="str">
            <v>Krister Erik ETULAID</v>
          </cell>
          <cell r="AU40" t="str">
            <v>Dmitri RAKEL</v>
          </cell>
          <cell r="AV40" t="str">
            <v>Märt KURVET</v>
          </cell>
          <cell r="AW40">
            <v>4</v>
          </cell>
          <cell r="AX40">
            <v>8</v>
          </cell>
        </row>
        <row r="41">
          <cell r="AI41">
            <v>40</v>
          </cell>
          <cell r="AJ41">
            <v>430</v>
          </cell>
          <cell r="AK41" t="str">
            <v>LTK Narova</v>
          </cell>
          <cell r="AL41" t="str">
            <v>Arseni FARFOROVSKI</v>
          </cell>
          <cell r="AM41" t="str">
            <v>Aleksandr MAKAROV (laen)</v>
          </cell>
          <cell r="AN41" t="str">
            <v>Stanislav STROGOV</v>
          </cell>
          <cell r="AO41" t="str">
            <v>Vladimir PETROV</v>
          </cell>
          <cell r="AP41" t="e">
            <v>#N/A</v>
          </cell>
          <cell r="AQ41" t="str">
            <v>LTK Kalev I</v>
          </cell>
          <cell r="AR41" t="str">
            <v>Aleksei BRITVIN (välis)</v>
          </cell>
          <cell r="AS41" t="str">
            <v>Toomas LIBENE</v>
          </cell>
          <cell r="AT41" t="str">
            <v>Allan KOTTISE</v>
          </cell>
          <cell r="AU41" t="e">
            <v>#N/A</v>
          </cell>
          <cell r="AV41" t="e">
            <v>#N/A</v>
          </cell>
          <cell r="AW41">
            <v>6</v>
          </cell>
          <cell r="AX41">
            <v>2</v>
          </cell>
        </row>
        <row r="42">
          <cell r="AI42">
            <v>41</v>
          </cell>
          <cell r="AJ42">
            <v>441</v>
          </cell>
          <cell r="AK42" t="str">
            <v>Rakvere SK Pinx/Everster OÜ</v>
          </cell>
          <cell r="AL42" t="str">
            <v>Rünno VEIDRIK</v>
          </cell>
          <cell r="AM42" t="str">
            <v>Ert ARPO</v>
          </cell>
          <cell r="AN42" t="str">
            <v>Aivo -</v>
          </cell>
          <cell r="AO42" t="e">
            <v>#N/A</v>
          </cell>
          <cell r="AP42" t="e">
            <v>#N/A</v>
          </cell>
          <cell r="AQ42" t="str">
            <v>Maardu LTK I</v>
          </cell>
          <cell r="AR42" t="str">
            <v>Sergei DANILOV</v>
          </cell>
          <cell r="AS42" t="str">
            <v>Aleksandr STETSENKO (välis)</v>
          </cell>
          <cell r="AT42" t="str">
            <v>Aleksandr LUŠIN</v>
          </cell>
          <cell r="AU42" t="e">
            <v>#N/A</v>
          </cell>
          <cell r="AV42" t="e">
            <v>#N/A</v>
          </cell>
          <cell r="AW42">
            <v>7</v>
          </cell>
          <cell r="AX42">
            <v>1</v>
          </cell>
        </row>
        <row r="43">
          <cell r="AI43">
            <v>42</v>
          </cell>
          <cell r="AJ43">
            <v>452</v>
          </cell>
          <cell r="AK43" t="str">
            <v>Tartu SS Kalev I</v>
          </cell>
          <cell r="AL43" t="str">
            <v>Oskar PUKK</v>
          </cell>
          <cell r="AM43" t="str">
            <v>Markkos PUKK</v>
          </cell>
          <cell r="AN43" t="str">
            <v>Raini TSÄKO</v>
          </cell>
          <cell r="AO43" t="e">
            <v>#N/A</v>
          </cell>
          <cell r="AP43" t="e">
            <v>#N/A</v>
          </cell>
          <cell r="AQ43" t="str">
            <v>Mustvee LTK</v>
          </cell>
          <cell r="AR43" t="str">
            <v>Lauri LAANE</v>
          </cell>
          <cell r="AS43" t="str">
            <v>Andrei TCYBIN (välis)</v>
          </cell>
          <cell r="AT43" t="str">
            <v>Aleksei NIKONOROV</v>
          </cell>
          <cell r="AU43" t="str">
            <v>Rein LINDMÄE (laen)</v>
          </cell>
          <cell r="AV43" t="e">
            <v>#N/A</v>
          </cell>
          <cell r="AW43">
            <v>5</v>
          </cell>
          <cell r="AX43">
            <v>3</v>
          </cell>
        </row>
        <row r="44">
          <cell r="AI44">
            <v>43</v>
          </cell>
          <cell r="AJ44">
            <v>463</v>
          </cell>
          <cell r="AK44" t="str">
            <v>LTK Narova</v>
          </cell>
          <cell r="AL44" t="str">
            <v>Stanislav STROGOV</v>
          </cell>
          <cell r="AM44" t="str">
            <v>Arseni FARFOROVSKI</v>
          </cell>
          <cell r="AN44" t="str">
            <v>Vladimir PETROV</v>
          </cell>
          <cell r="AO44" t="str">
            <v>Aleksandr MAKAROV (laen)</v>
          </cell>
          <cell r="AP44" t="e">
            <v>#N/A</v>
          </cell>
          <cell r="AQ44" t="str">
            <v>Viljandi LTK Sakala I</v>
          </cell>
          <cell r="AR44" t="str">
            <v>Mihkel PAE</v>
          </cell>
          <cell r="AS44" t="str">
            <v>Valdas MARTINKUS (välis)</v>
          </cell>
          <cell r="AT44" t="str">
            <v>Mart LUUK (laen)</v>
          </cell>
          <cell r="AU44" t="e">
            <v>#N/A</v>
          </cell>
          <cell r="AV44" t="e">
            <v>#N/A</v>
          </cell>
          <cell r="AW44">
            <v>6</v>
          </cell>
          <cell r="AX44">
            <v>4</v>
          </cell>
        </row>
        <row r="45">
          <cell r="AI45">
            <v>44</v>
          </cell>
          <cell r="AJ45">
            <v>474</v>
          </cell>
          <cell r="AK45" t="str">
            <v>LTK Kalev I</v>
          </cell>
          <cell r="AL45" t="str">
            <v>Toomas LIBENE</v>
          </cell>
          <cell r="AM45" t="str">
            <v>Kristjan KANT</v>
          </cell>
          <cell r="AN45" t="str">
            <v>Aleksei BRITVIN (välis)</v>
          </cell>
          <cell r="AO45" t="e">
            <v>#N/A</v>
          </cell>
          <cell r="AP45" t="e">
            <v>#N/A</v>
          </cell>
          <cell r="AQ45" t="str">
            <v>TalTech Spordiklubi</v>
          </cell>
          <cell r="AR45" t="str">
            <v>Toomas VESTLI</v>
          </cell>
          <cell r="AS45" t="str">
            <v>Mika RÄSANEN (välis)</v>
          </cell>
          <cell r="AT45" t="str">
            <v>Krister Erik ETULAID</v>
          </cell>
          <cell r="AU45" t="e">
            <v>#N/A</v>
          </cell>
          <cell r="AV45" t="e">
            <v>#N/A</v>
          </cell>
          <cell r="AW45">
            <v>2</v>
          </cell>
          <cell r="AX45">
            <v>8</v>
          </cell>
        </row>
        <row r="46">
          <cell r="AI46">
            <v>45</v>
          </cell>
          <cell r="AJ46">
            <v>485</v>
          </cell>
          <cell r="AK46" t="str">
            <v>Viljandi LTK Sakala I</v>
          </cell>
          <cell r="AL46" t="str">
            <v>Valdas MARTINKUS (välis)</v>
          </cell>
          <cell r="AM46" t="str">
            <v>Mart LUUK (laen)</v>
          </cell>
          <cell r="AN46" t="str">
            <v>Mihkel PAE</v>
          </cell>
          <cell r="AO46" t="e">
            <v>#N/A</v>
          </cell>
          <cell r="AP46" t="e">
            <v>#N/A</v>
          </cell>
          <cell r="AQ46" t="str">
            <v>Maardu LTK I</v>
          </cell>
          <cell r="AR46" t="str">
            <v>Artjom HIISKU</v>
          </cell>
          <cell r="AS46" t="str">
            <v>Maksim VUHKA</v>
          </cell>
          <cell r="AT46" t="str">
            <v>Sergei DANILOV</v>
          </cell>
          <cell r="AU46" t="e">
            <v>#N/A</v>
          </cell>
          <cell r="AV46" t="e">
            <v>#N/A</v>
          </cell>
          <cell r="AW46">
            <v>4</v>
          </cell>
          <cell r="AX46">
            <v>1</v>
          </cell>
        </row>
        <row r="47">
          <cell r="AI47">
            <v>46</v>
          </cell>
          <cell r="AJ47">
            <v>496</v>
          </cell>
          <cell r="AK47" t="str">
            <v>LTK Kalev I</v>
          </cell>
          <cell r="AL47" t="str">
            <v>Jorma LAHTINEN (välis)</v>
          </cell>
          <cell r="AM47" t="str">
            <v>Allan KOTTISE</v>
          </cell>
          <cell r="AN47" t="str">
            <v>Kristjan KANT</v>
          </cell>
          <cell r="AO47" t="e">
            <v>#N/A</v>
          </cell>
          <cell r="AP47" t="e">
            <v>#N/A</v>
          </cell>
          <cell r="AQ47" t="str">
            <v>Mustvee LTK</v>
          </cell>
          <cell r="AR47" t="str">
            <v>Aleksei NIKONOROV</v>
          </cell>
          <cell r="AS47" t="str">
            <v>Erik LINDMÄE</v>
          </cell>
          <cell r="AT47" t="str">
            <v>Lauri LAANE</v>
          </cell>
          <cell r="AU47" t="str">
            <v>Valentin TSÕGANOV</v>
          </cell>
          <cell r="AV47" t="str">
            <v>Toivo UUSTALO</v>
          </cell>
          <cell r="AW47">
            <v>2</v>
          </cell>
          <cell r="AX47">
            <v>3</v>
          </cell>
        </row>
        <row r="48">
          <cell r="AI48">
            <v>47</v>
          </cell>
          <cell r="AJ48">
            <v>507</v>
          </cell>
          <cell r="AK48" t="str">
            <v>TalTech Spordiklubi</v>
          </cell>
          <cell r="AL48" t="str">
            <v>Krister Erik ETULAID</v>
          </cell>
          <cell r="AM48" t="str">
            <v>Dmitri RAKEL</v>
          </cell>
          <cell r="AN48" t="str">
            <v>Märt KURVET</v>
          </cell>
          <cell r="AO48" t="e">
            <v>#N/A</v>
          </cell>
          <cell r="AP48" t="e">
            <v>#N/A</v>
          </cell>
          <cell r="AQ48" t="str">
            <v>Tartu SS Kalev I</v>
          </cell>
          <cell r="AR48" t="str">
            <v>Oskar PUKK</v>
          </cell>
          <cell r="AS48" t="str">
            <v>Raini TSÄKO</v>
          </cell>
          <cell r="AT48" t="str">
            <v>Mart PAE</v>
          </cell>
          <cell r="AU48" t="e">
            <v>#N/A</v>
          </cell>
          <cell r="AV48" t="e">
            <v>#N/A</v>
          </cell>
          <cell r="AW48">
            <v>8</v>
          </cell>
          <cell r="AX48">
            <v>5</v>
          </cell>
        </row>
        <row r="49">
          <cell r="AI49">
            <v>48</v>
          </cell>
          <cell r="AJ49">
            <v>518</v>
          </cell>
          <cell r="AK49" t="str">
            <v>Rakvere SK Pinx/Everster OÜ</v>
          </cell>
          <cell r="AL49" t="e">
            <v>#N/A</v>
          </cell>
          <cell r="AM49" t="e">
            <v>#N/A</v>
          </cell>
          <cell r="AN49" t="e">
            <v>#N/A</v>
          </cell>
          <cell r="AO49" t="e">
            <v>#N/A</v>
          </cell>
          <cell r="AP49" t="e">
            <v>#N/A</v>
          </cell>
          <cell r="AQ49" t="str">
            <v>LTK Narova</v>
          </cell>
          <cell r="AR49" t="e">
            <v>#N/A</v>
          </cell>
          <cell r="AS49" t="e">
            <v>#N/A</v>
          </cell>
          <cell r="AT49" t="e">
            <v>#N/A</v>
          </cell>
          <cell r="AU49" t="e">
            <v>#N/A</v>
          </cell>
          <cell r="AV49" t="e">
            <v>#N/A</v>
          </cell>
          <cell r="AW49">
            <v>7</v>
          </cell>
          <cell r="AX49">
            <v>6</v>
          </cell>
        </row>
        <row r="50">
          <cell r="AI50">
            <v>49</v>
          </cell>
          <cell r="AJ50">
            <v>529</v>
          </cell>
          <cell r="AK50" t="str">
            <v>LTK Kalev I</v>
          </cell>
          <cell r="AL50" t="str">
            <v>Jorma LAHTINEN (välis)</v>
          </cell>
          <cell r="AM50" t="str">
            <v>Allan KOTTISE</v>
          </cell>
          <cell r="AN50" t="str">
            <v>Kristjan KANT</v>
          </cell>
          <cell r="AO50" t="e">
            <v>#N/A</v>
          </cell>
          <cell r="AP50" t="e">
            <v>#N/A</v>
          </cell>
          <cell r="AQ50" t="str">
            <v>Maardu LTK I</v>
          </cell>
          <cell r="AR50" t="str">
            <v>Artjom HIISKU</v>
          </cell>
          <cell r="AS50" t="str">
            <v>Sergei DANILOV</v>
          </cell>
          <cell r="AT50" t="str">
            <v>Maksim VUHKA</v>
          </cell>
          <cell r="AU50" t="str">
            <v>Maxim SHMYREV (välis)</v>
          </cell>
          <cell r="AV50" t="e">
            <v>#N/A</v>
          </cell>
          <cell r="AW50">
            <v>2</v>
          </cell>
          <cell r="AX50">
            <v>1</v>
          </cell>
        </row>
        <row r="51">
          <cell r="AI51">
            <v>50</v>
          </cell>
          <cell r="AJ51">
            <v>540</v>
          </cell>
          <cell r="AK51" t="str">
            <v>Viljandi LTK Sakala I</v>
          </cell>
          <cell r="AL51" t="str">
            <v>Mihkel PAE</v>
          </cell>
          <cell r="AM51" t="str">
            <v>Mart LUUK (laen)</v>
          </cell>
          <cell r="AN51" t="str">
            <v>Valdas MARTINKUS (välis)</v>
          </cell>
          <cell r="AO51" t="e">
            <v>#N/A</v>
          </cell>
          <cell r="AP51" t="e">
            <v>#N/A</v>
          </cell>
          <cell r="AQ51" t="str">
            <v>Mustvee LTK</v>
          </cell>
          <cell r="AR51" t="str">
            <v>Aleksei NIKONOROV</v>
          </cell>
          <cell r="AS51" t="str">
            <v>Erik LINDMÄE</v>
          </cell>
          <cell r="AT51" t="str">
            <v>Lauri LAANE</v>
          </cell>
          <cell r="AU51" t="str">
            <v>Valentin TSÕGANOV</v>
          </cell>
          <cell r="AV51" t="str">
            <v>Toivo UUSTALO</v>
          </cell>
          <cell r="AW51">
            <v>4</v>
          </cell>
          <cell r="AX51">
            <v>3</v>
          </cell>
        </row>
        <row r="52">
          <cell r="AI52">
            <v>51</v>
          </cell>
          <cell r="AJ52">
            <v>551</v>
          </cell>
          <cell r="AK52" t="str">
            <v>Rakvere SK Pinx/Everster OÜ</v>
          </cell>
          <cell r="AL52" t="e">
            <v>#N/A</v>
          </cell>
          <cell r="AM52" t="e">
            <v>#N/A</v>
          </cell>
          <cell r="AN52" t="e">
            <v>#N/A</v>
          </cell>
          <cell r="AO52" t="e">
            <v>#N/A</v>
          </cell>
          <cell r="AP52" t="e">
            <v>#N/A</v>
          </cell>
          <cell r="AQ52" t="str">
            <v>TalTech Spordiklubi</v>
          </cell>
          <cell r="AR52" t="e">
            <v>#N/A</v>
          </cell>
          <cell r="AS52" t="e">
            <v>#N/A</v>
          </cell>
          <cell r="AT52" t="e">
            <v>#N/A</v>
          </cell>
          <cell r="AU52" t="e">
            <v>#N/A</v>
          </cell>
          <cell r="AV52" t="e">
            <v>#N/A</v>
          </cell>
          <cell r="AW52">
            <v>7</v>
          </cell>
          <cell r="AX52">
            <v>8</v>
          </cell>
        </row>
        <row r="53">
          <cell r="AI53">
            <v>52</v>
          </cell>
          <cell r="AJ53">
            <v>562</v>
          </cell>
          <cell r="AK53" t="str">
            <v>Tartu SS Kalev I</v>
          </cell>
          <cell r="AL53" t="str">
            <v>Oskar PUKK</v>
          </cell>
          <cell r="AM53" t="str">
            <v>Raini TSÄKO</v>
          </cell>
          <cell r="AN53" t="str">
            <v>Mart PAE</v>
          </cell>
          <cell r="AO53" t="e">
            <v>#N/A</v>
          </cell>
          <cell r="AP53" t="e">
            <v>#N/A</v>
          </cell>
          <cell r="AQ53" t="str">
            <v>LTK Narova</v>
          </cell>
          <cell r="AR53" t="str">
            <v>Arseni FARFOROVSKI</v>
          </cell>
          <cell r="AS53" t="str">
            <v>Artjom ANTIPIN</v>
          </cell>
          <cell r="AT53" t="str">
            <v>Konstantin SOKOLOV</v>
          </cell>
          <cell r="AU53" t="e">
            <v>#N/A</v>
          </cell>
          <cell r="AV53" t="e">
            <v>#N/A</v>
          </cell>
          <cell r="AW53">
            <v>5</v>
          </cell>
          <cell r="AX53">
            <v>6</v>
          </cell>
        </row>
        <row r="54">
          <cell r="AI54">
            <v>53</v>
          </cell>
          <cell r="AJ54">
            <v>573</v>
          </cell>
          <cell r="AK54" t="str">
            <v>Maardu LTK I</v>
          </cell>
          <cell r="AL54" t="str">
            <v>Sergei DANILOV</v>
          </cell>
          <cell r="AM54" t="str">
            <v>Artjom HIISKU</v>
          </cell>
          <cell r="AN54" t="str">
            <v>Maksim VUHKA</v>
          </cell>
          <cell r="AO54" t="str">
            <v>Aleksandr STETSENKO (välis)</v>
          </cell>
          <cell r="AP54" t="e">
            <v>#N/A</v>
          </cell>
          <cell r="AQ54" t="str">
            <v>Mustvee LTK</v>
          </cell>
          <cell r="AR54" t="str">
            <v>Erik LINDMÄE</v>
          </cell>
          <cell r="AS54" t="str">
            <v>Lauri LAANE</v>
          </cell>
          <cell r="AT54" t="str">
            <v>Aleksei NIKONOROV</v>
          </cell>
          <cell r="AU54" t="str">
            <v>Toivo UUSTALO</v>
          </cell>
          <cell r="AV54" t="e">
            <v>#N/A</v>
          </cell>
          <cell r="AW54">
            <v>1</v>
          </cell>
          <cell r="AX54">
            <v>3</v>
          </cell>
        </row>
        <row r="55">
          <cell r="AI55">
            <v>54</v>
          </cell>
          <cell r="AJ55">
            <v>584</v>
          </cell>
          <cell r="AK55" t="str">
            <v>Viljandi LTK Sakala I</v>
          </cell>
          <cell r="AL55" t="str">
            <v>Mart LUUK (laen)</v>
          </cell>
          <cell r="AM55" t="str">
            <v>Mihkel PAE</v>
          </cell>
          <cell r="AN55" t="str">
            <v>Valdas MARTINKUS (välis)</v>
          </cell>
          <cell r="AO55" t="e">
            <v>#N/A</v>
          </cell>
          <cell r="AP55" t="e">
            <v>#N/A</v>
          </cell>
          <cell r="AQ55" t="str">
            <v>LTK Kalev I</v>
          </cell>
          <cell r="AR55" t="str">
            <v>Kristjan KANT</v>
          </cell>
          <cell r="AS55" t="str">
            <v>Allan KOTTISE</v>
          </cell>
          <cell r="AT55" t="str">
            <v>Jorma LAHTINEN (välis)</v>
          </cell>
          <cell r="AU55" t="e">
            <v>#N/A</v>
          </cell>
          <cell r="AV55" t="e">
            <v>#N/A</v>
          </cell>
          <cell r="AW55">
            <v>4</v>
          </cell>
          <cell r="AX55">
            <v>2</v>
          </cell>
        </row>
        <row r="56">
          <cell r="AI56">
            <v>55</v>
          </cell>
          <cell r="AJ56">
            <v>595</v>
          </cell>
          <cell r="AK56" t="str">
            <v>TalTech Spordiklubi</v>
          </cell>
          <cell r="AL56" t="str">
            <v>Märt KURVET</v>
          </cell>
          <cell r="AM56" t="str">
            <v>Dmitri RAKEL</v>
          </cell>
          <cell r="AN56" t="str">
            <v>Krister Erik ETULAID</v>
          </cell>
          <cell r="AO56" t="e">
            <v>#N/A</v>
          </cell>
          <cell r="AP56" t="e">
            <v>#N/A</v>
          </cell>
          <cell r="AQ56" t="str">
            <v>LTK Narova</v>
          </cell>
          <cell r="AR56" t="str">
            <v>Arseni FARFOROVSKI</v>
          </cell>
          <cell r="AS56" t="str">
            <v>Artjom ANTIPIN</v>
          </cell>
          <cell r="AT56" t="str">
            <v>Konstantin SOKOLOV</v>
          </cell>
          <cell r="AU56" t="e">
            <v>#N/A</v>
          </cell>
          <cell r="AV56" t="e">
            <v>#N/A</v>
          </cell>
          <cell r="AW56">
            <v>8</v>
          </cell>
          <cell r="AX56">
            <v>6</v>
          </cell>
        </row>
        <row r="57">
          <cell r="AI57">
            <v>56</v>
          </cell>
          <cell r="AJ57">
            <v>606</v>
          </cell>
          <cell r="AK57" t="str">
            <v>Rakvere SK Pinx/Everster OÜ</v>
          </cell>
          <cell r="AL57" t="e">
            <v>#N/A</v>
          </cell>
          <cell r="AM57" t="e">
            <v>#N/A</v>
          </cell>
          <cell r="AN57" t="e">
            <v>#N/A</v>
          </cell>
          <cell r="AO57" t="e">
            <v>#N/A</v>
          </cell>
          <cell r="AP57" t="e">
            <v>#N/A</v>
          </cell>
          <cell r="AQ57" t="str">
            <v>Tartu SS Kalev I</v>
          </cell>
          <cell r="AR57" t="e">
            <v>#N/A</v>
          </cell>
          <cell r="AS57" t="e">
            <v>#N/A</v>
          </cell>
          <cell r="AT57" t="e">
            <v>#N/A</v>
          </cell>
          <cell r="AU57" t="e">
            <v>#N/A</v>
          </cell>
          <cell r="AV57" t="e">
            <v>#N/A</v>
          </cell>
          <cell r="AW57">
            <v>7</v>
          </cell>
          <cell r="AX57">
            <v>5</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6"/>
  <sheetViews>
    <sheetView topLeftCell="A7" workbookViewId="0">
      <selection activeCell="AF18" sqref="AF18"/>
    </sheetView>
  </sheetViews>
  <sheetFormatPr defaultColWidth="8.85546875" defaultRowHeight="12.75" outlineLevelCol="1"/>
  <cols>
    <col min="1" max="1" width="4.85546875" style="3" customWidth="1"/>
    <col min="2" max="2" width="34.42578125" style="3" bestFit="1" customWidth="1"/>
    <col min="3" max="6" width="6.7109375" style="51" customWidth="1"/>
    <col min="7" max="7" width="7.140625" style="51" customWidth="1"/>
    <col min="8" max="10" width="6.7109375" style="51" customWidth="1"/>
    <col min="11" max="11" width="8.5703125" style="3" bestFit="1" customWidth="1"/>
    <col min="12" max="12" width="8" style="3" customWidth="1"/>
    <col min="13" max="13" width="0.5703125" style="3" customWidth="1"/>
    <col min="14" max="20" width="4.7109375" style="3" hidden="1" customWidth="1" outlineLevel="1"/>
    <col min="21" max="21" width="3" style="3" hidden="1" customWidth="1" outlineLevel="1"/>
    <col min="22" max="22" width="4.140625" style="3" hidden="1" customWidth="1" outlineLevel="1"/>
    <col min="23" max="23" width="3.5703125" style="3" hidden="1" customWidth="1" outlineLevel="1"/>
    <col min="24" max="29" width="4.140625" style="3" hidden="1" customWidth="1" outlineLevel="1"/>
    <col min="30" max="30" width="8.85546875" style="3" customWidth="1" collapsed="1"/>
    <col min="31" max="16384" width="8.85546875" style="3"/>
  </cols>
  <sheetData>
    <row r="1" spans="1:32" ht="18">
      <c r="A1" s="277" t="s">
        <v>0</v>
      </c>
      <c r="B1" s="277"/>
      <c r="C1" s="277"/>
      <c r="D1" s="277"/>
      <c r="E1" s="277"/>
      <c r="F1" s="277"/>
      <c r="G1" s="277"/>
      <c r="H1" s="277"/>
      <c r="I1" s="277"/>
      <c r="J1" s="277"/>
      <c r="K1" s="277"/>
      <c r="L1" s="277"/>
      <c r="M1" s="1"/>
      <c r="N1" s="2"/>
    </row>
    <row r="2" spans="1:32" ht="18">
      <c r="A2" s="277" t="s">
        <v>1</v>
      </c>
      <c r="B2" s="277"/>
      <c r="C2" s="277"/>
      <c r="D2" s="277"/>
      <c r="E2" s="277"/>
      <c r="F2" s="277"/>
      <c r="G2" s="277"/>
      <c r="H2" s="277"/>
      <c r="I2" s="277"/>
      <c r="J2" s="277"/>
      <c r="K2" s="277"/>
      <c r="L2" s="277"/>
      <c r="M2" s="1"/>
      <c r="N2" s="2"/>
    </row>
    <row r="3" spans="1:32">
      <c r="A3" s="278" t="s">
        <v>2</v>
      </c>
      <c r="B3" s="278"/>
      <c r="C3" s="278"/>
      <c r="D3" s="278"/>
      <c r="E3" s="278"/>
      <c r="F3" s="278"/>
      <c r="G3" s="278"/>
      <c r="H3" s="278"/>
      <c r="I3" s="278"/>
      <c r="J3" s="278"/>
      <c r="K3" s="278"/>
      <c r="L3" s="278"/>
    </row>
    <row r="4" spans="1:32">
      <c r="A4" s="278" t="s">
        <v>3</v>
      </c>
      <c r="B4" s="278"/>
      <c r="C4" s="278"/>
      <c r="D4" s="278"/>
      <c r="E4" s="278"/>
      <c r="F4" s="278"/>
      <c r="G4" s="278"/>
      <c r="H4" s="278"/>
      <c r="I4" s="278"/>
      <c r="J4" s="278"/>
      <c r="K4" s="278"/>
      <c r="L4" s="278"/>
      <c r="M4" s="4"/>
      <c r="N4" s="5"/>
    </row>
    <row r="5" spans="1:32" ht="13.5" thickBot="1">
      <c r="A5" s="6"/>
      <c r="B5" s="6"/>
      <c r="C5" s="7"/>
      <c r="D5" s="7"/>
      <c r="E5" s="7"/>
      <c r="F5" s="7"/>
      <c r="G5" s="7"/>
      <c r="H5" s="7"/>
      <c r="I5" s="7"/>
      <c r="J5" s="7"/>
      <c r="K5" s="6"/>
    </row>
    <row r="6" spans="1:32" ht="17.25" thickTop="1" thickBot="1">
      <c r="A6" s="8" t="s">
        <v>4</v>
      </c>
      <c r="B6" s="8" t="s">
        <v>5</v>
      </c>
      <c r="C6" s="9">
        <v>1</v>
      </c>
      <c r="D6" s="9">
        <v>2</v>
      </c>
      <c r="E6" s="9">
        <v>3</v>
      </c>
      <c r="F6" s="9">
        <v>4</v>
      </c>
      <c r="G6" s="9">
        <v>5</v>
      </c>
      <c r="H6" s="9">
        <v>6</v>
      </c>
      <c r="I6" s="9">
        <v>7</v>
      </c>
      <c r="J6" s="10">
        <v>8</v>
      </c>
      <c r="K6" s="8" t="s">
        <v>6</v>
      </c>
      <c r="L6" s="8" t="s">
        <v>7</v>
      </c>
      <c r="AF6"/>
    </row>
    <row r="7" spans="1:32" ht="15.75" thickTop="1">
      <c r="A7" s="11"/>
      <c r="B7" s="11"/>
      <c r="C7" s="12"/>
      <c r="D7" s="12"/>
      <c r="E7" s="12"/>
      <c r="F7" s="12"/>
      <c r="G7" s="12"/>
      <c r="H7" s="12"/>
      <c r="I7" s="12"/>
      <c r="J7" s="12"/>
      <c r="K7" s="11"/>
      <c r="L7" s="11"/>
      <c r="M7" s="11"/>
      <c r="N7" s="11"/>
      <c r="AF7"/>
    </row>
    <row r="8" spans="1:32" ht="15.75">
      <c r="A8" s="279" t="s">
        <v>8</v>
      </c>
      <c r="B8" s="279"/>
      <c r="C8" s="279"/>
      <c r="D8" s="279"/>
      <c r="E8" s="279" t="e">
        <v>#N/A</v>
      </c>
      <c r="F8" s="279"/>
      <c r="G8" s="279"/>
      <c r="H8" s="279"/>
      <c r="I8" s="279" t="e">
        <v>#N/A</v>
      </c>
      <c r="J8" s="279"/>
      <c r="K8" s="279"/>
      <c r="L8" s="279"/>
      <c r="M8" s="13"/>
      <c r="N8" s="14"/>
      <c r="O8" s="15"/>
      <c r="U8" s="16"/>
      <c r="V8" s="16">
        <v>1</v>
      </c>
      <c r="W8" s="16">
        <v>2</v>
      </c>
      <c r="X8" s="16">
        <v>3</v>
      </c>
      <c r="Y8" s="16">
        <v>4</v>
      </c>
      <c r="Z8" s="16">
        <v>5</v>
      </c>
      <c r="AA8" s="16">
        <v>6</v>
      </c>
      <c r="AB8" s="16">
        <v>7</v>
      </c>
      <c r="AC8" s="16">
        <v>8</v>
      </c>
      <c r="AF8"/>
    </row>
    <row r="9" spans="1:32" ht="15">
      <c r="A9" s="6"/>
      <c r="B9" s="6"/>
      <c r="C9" s="7"/>
      <c r="D9" s="7"/>
      <c r="E9" s="7"/>
      <c r="F9" s="7"/>
      <c r="G9" s="7"/>
      <c r="H9" s="7"/>
      <c r="I9" s="7"/>
      <c r="J9" s="7"/>
      <c r="K9" s="6"/>
      <c r="L9" s="6"/>
      <c r="M9" s="6"/>
      <c r="N9" s="6"/>
      <c r="O9" s="17"/>
      <c r="U9" s="18"/>
      <c r="V9" s="18"/>
      <c r="W9" s="18"/>
      <c r="X9" s="18"/>
      <c r="Y9" s="18"/>
      <c r="Z9" s="18"/>
      <c r="AA9" s="18"/>
      <c r="AB9" s="18"/>
      <c r="AC9" s="18"/>
      <c r="AF9"/>
    </row>
    <row r="10" spans="1:32" ht="15">
      <c r="A10" s="268">
        <v>1</v>
      </c>
      <c r="B10" s="19"/>
      <c r="C10" s="20"/>
      <c r="D10" s="21">
        <v>1</v>
      </c>
      <c r="E10" s="21">
        <v>1</v>
      </c>
      <c r="F10" s="21">
        <v>2</v>
      </c>
      <c r="G10" s="21">
        <v>2</v>
      </c>
      <c r="H10" s="21">
        <v>2</v>
      </c>
      <c r="I10" s="21">
        <v>2</v>
      </c>
      <c r="J10" s="21" t="s">
        <v>19</v>
      </c>
      <c r="K10" s="271">
        <v>18</v>
      </c>
      <c r="L10" s="274" t="s">
        <v>9</v>
      </c>
      <c r="N10" s="3">
        <v>250</v>
      </c>
      <c r="O10" s="3">
        <v>170</v>
      </c>
      <c r="P10" s="3">
        <v>210</v>
      </c>
      <c r="Q10" s="3">
        <v>10</v>
      </c>
      <c r="R10" s="3">
        <v>50</v>
      </c>
      <c r="S10" s="3">
        <v>90</v>
      </c>
      <c r="T10" s="3">
        <v>130</v>
      </c>
      <c r="U10" s="16">
        <v>1</v>
      </c>
      <c r="V10" s="18"/>
      <c r="W10" s="18" t="s">
        <v>20</v>
      </c>
      <c r="X10" s="18" t="s">
        <v>21</v>
      </c>
      <c r="Y10" s="18" t="s">
        <v>22</v>
      </c>
      <c r="Z10" s="18" t="s">
        <v>23</v>
      </c>
      <c r="AA10" s="18" t="s">
        <v>24</v>
      </c>
      <c r="AB10" s="18" t="s">
        <v>25</v>
      </c>
      <c r="AC10" s="18" t="s">
        <v>26</v>
      </c>
      <c r="AE10"/>
      <c r="AF10"/>
    </row>
    <row r="11" spans="1:32" ht="15">
      <c r="A11" s="269"/>
      <c r="B11" s="22" t="s">
        <v>27</v>
      </c>
      <c r="C11" s="23"/>
      <c r="D11" s="24" t="s">
        <v>28</v>
      </c>
      <c r="E11" s="24" t="s">
        <v>29</v>
      </c>
      <c r="F11" s="24" t="s">
        <v>30</v>
      </c>
      <c r="G11" s="24" t="s">
        <v>30</v>
      </c>
      <c r="H11" s="24" t="s">
        <v>30</v>
      </c>
      <c r="I11" s="24" t="s">
        <v>30</v>
      </c>
      <c r="J11" s="24" t="s">
        <v>19</v>
      </c>
      <c r="K11" s="272"/>
      <c r="L11" s="275"/>
      <c r="N11" s="3">
        <v>250</v>
      </c>
      <c r="O11" s="3">
        <v>170</v>
      </c>
      <c r="P11" s="3">
        <v>210</v>
      </c>
      <c r="Q11" s="3">
        <v>10</v>
      </c>
      <c r="R11" s="3">
        <v>50</v>
      </c>
      <c r="S11" s="3">
        <v>90</v>
      </c>
      <c r="T11" s="3">
        <v>130</v>
      </c>
      <c r="U11" s="16"/>
      <c r="V11" s="18"/>
      <c r="W11" s="18">
        <v>25</v>
      </c>
      <c r="X11" s="18">
        <v>17</v>
      </c>
      <c r="Y11" s="18">
        <v>21</v>
      </c>
      <c r="Z11" s="18">
        <v>1</v>
      </c>
      <c r="AA11" s="18">
        <v>5</v>
      </c>
      <c r="AB11" s="18">
        <v>9</v>
      </c>
      <c r="AC11" s="18">
        <v>13</v>
      </c>
      <c r="AF11"/>
    </row>
    <row r="12" spans="1:32" ht="15">
      <c r="A12" s="269"/>
      <c r="B12" s="22"/>
      <c r="C12" s="23"/>
      <c r="D12" s="25">
        <v>1</v>
      </c>
      <c r="E12" s="25">
        <v>1</v>
      </c>
      <c r="F12" s="25">
        <v>1</v>
      </c>
      <c r="G12" s="25">
        <v>1</v>
      </c>
      <c r="H12" s="25">
        <v>2</v>
      </c>
      <c r="I12" s="25">
        <v>2</v>
      </c>
      <c r="J12" s="25" t="s">
        <v>19</v>
      </c>
      <c r="K12" s="272"/>
      <c r="L12" s="275"/>
      <c r="N12" s="3">
        <v>450</v>
      </c>
      <c r="O12" s="3">
        <v>500</v>
      </c>
      <c r="P12" s="3">
        <v>540</v>
      </c>
      <c r="Q12" s="3">
        <v>430</v>
      </c>
      <c r="R12" s="3">
        <v>310</v>
      </c>
      <c r="S12" s="3">
        <v>390</v>
      </c>
      <c r="T12" s="3">
        <v>350</v>
      </c>
      <c r="U12" s="16"/>
      <c r="V12" s="18"/>
      <c r="W12" s="18"/>
      <c r="X12" s="18"/>
      <c r="Y12" s="18"/>
      <c r="Z12" s="18"/>
      <c r="AA12" s="18"/>
      <c r="AB12" s="18"/>
      <c r="AC12" s="18"/>
      <c r="AF12"/>
    </row>
    <row r="13" spans="1:32">
      <c r="A13" s="270"/>
      <c r="B13" s="22"/>
      <c r="C13" s="26"/>
      <c r="D13" s="27" t="s">
        <v>28</v>
      </c>
      <c r="E13" s="27" t="s">
        <v>31</v>
      </c>
      <c r="F13" s="27" t="s">
        <v>31</v>
      </c>
      <c r="G13" s="27" t="s">
        <v>29</v>
      </c>
      <c r="H13" s="27" t="s">
        <v>30</v>
      </c>
      <c r="I13" s="27" t="s">
        <v>32</v>
      </c>
      <c r="J13" s="27" t="s">
        <v>19</v>
      </c>
      <c r="K13" s="273"/>
      <c r="L13" s="276"/>
      <c r="N13" s="3">
        <v>450</v>
      </c>
      <c r="O13" s="3">
        <v>500</v>
      </c>
      <c r="P13" s="3">
        <v>540</v>
      </c>
      <c r="Q13" s="3">
        <v>430</v>
      </c>
      <c r="R13" s="3">
        <v>310</v>
      </c>
      <c r="S13" s="3">
        <v>390</v>
      </c>
      <c r="T13" s="3">
        <v>350</v>
      </c>
      <c r="U13" s="16"/>
      <c r="V13" s="18"/>
      <c r="W13" s="18">
        <v>45</v>
      </c>
      <c r="X13" s="18">
        <v>50</v>
      </c>
      <c r="Y13" s="18">
        <v>54</v>
      </c>
      <c r="Z13" s="18">
        <v>43</v>
      </c>
      <c r="AA13" s="18">
        <v>31</v>
      </c>
      <c r="AB13" s="18">
        <v>39</v>
      </c>
      <c r="AC13" s="18">
        <v>35</v>
      </c>
    </row>
    <row r="14" spans="1:32" ht="15">
      <c r="A14" s="268">
        <v>2</v>
      </c>
      <c r="B14" s="19"/>
      <c r="C14" s="28">
        <v>2</v>
      </c>
      <c r="D14" s="20"/>
      <c r="E14" s="21">
        <v>2</v>
      </c>
      <c r="F14" s="21">
        <v>2</v>
      </c>
      <c r="G14" s="21">
        <v>2</v>
      </c>
      <c r="H14" s="21">
        <v>2</v>
      </c>
      <c r="I14" s="21">
        <v>2</v>
      </c>
      <c r="J14" s="21" t="s">
        <v>19</v>
      </c>
      <c r="K14" s="271">
        <v>24</v>
      </c>
      <c r="L14" s="274" t="s">
        <v>10</v>
      </c>
      <c r="O14" s="3">
        <v>220</v>
      </c>
      <c r="P14" s="3">
        <v>180</v>
      </c>
      <c r="Q14" s="3">
        <v>60</v>
      </c>
      <c r="R14" s="3">
        <v>20</v>
      </c>
      <c r="S14" s="3">
        <v>140</v>
      </c>
      <c r="T14" s="3">
        <v>100</v>
      </c>
      <c r="U14" s="16">
        <v>2</v>
      </c>
      <c r="V14" s="18"/>
      <c r="W14" s="18"/>
      <c r="X14" s="18" t="s">
        <v>33</v>
      </c>
      <c r="Y14" s="18" t="s">
        <v>34</v>
      </c>
      <c r="Z14" s="18" t="s">
        <v>35</v>
      </c>
      <c r="AA14" s="18" t="s">
        <v>36</v>
      </c>
      <c r="AB14" s="18" t="s">
        <v>37</v>
      </c>
      <c r="AC14" s="18" t="s">
        <v>38</v>
      </c>
    </row>
    <row r="15" spans="1:32">
      <c r="A15" s="269"/>
      <c r="B15" s="22" t="s">
        <v>39</v>
      </c>
      <c r="C15" s="29" t="s">
        <v>32</v>
      </c>
      <c r="D15" s="30"/>
      <c r="E15" s="24" t="s">
        <v>32</v>
      </c>
      <c r="F15" s="24" t="s">
        <v>30</v>
      </c>
      <c r="G15" s="24" t="s">
        <v>30</v>
      </c>
      <c r="H15" s="24" t="s">
        <v>30</v>
      </c>
      <c r="I15" s="24" t="s">
        <v>30</v>
      </c>
      <c r="J15" s="24" t="s">
        <v>19</v>
      </c>
      <c r="K15" s="272"/>
      <c r="L15" s="275"/>
      <c r="O15" s="3">
        <v>220</v>
      </c>
      <c r="P15" s="3">
        <v>180</v>
      </c>
      <c r="Q15" s="3">
        <v>60</v>
      </c>
      <c r="R15" s="3">
        <v>20</v>
      </c>
      <c r="S15" s="3">
        <v>140</v>
      </c>
      <c r="T15" s="3">
        <v>100</v>
      </c>
      <c r="U15" s="16"/>
      <c r="V15" s="18"/>
      <c r="W15" s="18"/>
      <c r="X15" s="18">
        <v>22</v>
      </c>
      <c r="Y15" s="18">
        <v>18</v>
      </c>
      <c r="Z15" s="18">
        <v>6</v>
      </c>
      <c r="AA15" s="18">
        <v>2</v>
      </c>
      <c r="AB15" s="18">
        <v>14</v>
      </c>
      <c r="AC15" s="18">
        <v>10</v>
      </c>
    </row>
    <row r="16" spans="1:32" ht="15">
      <c r="A16" s="269"/>
      <c r="B16" s="22"/>
      <c r="C16" s="25">
        <v>2</v>
      </c>
      <c r="D16" s="23"/>
      <c r="E16" s="25">
        <v>2</v>
      </c>
      <c r="F16" s="25">
        <v>2</v>
      </c>
      <c r="G16" s="25">
        <v>2</v>
      </c>
      <c r="H16" s="25">
        <v>2</v>
      </c>
      <c r="I16" s="25">
        <v>2</v>
      </c>
      <c r="J16" s="25" t="s">
        <v>19</v>
      </c>
      <c r="K16" s="272"/>
      <c r="L16" s="275"/>
      <c r="O16" s="3">
        <v>530</v>
      </c>
      <c r="P16" s="3">
        <v>490</v>
      </c>
      <c r="Q16" s="3">
        <v>330</v>
      </c>
      <c r="R16" s="3">
        <v>370</v>
      </c>
      <c r="S16" s="3">
        <v>290</v>
      </c>
      <c r="T16" s="3">
        <v>410</v>
      </c>
      <c r="U16" s="16"/>
      <c r="V16" s="18"/>
      <c r="W16" s="18"/>
      <c r="X16" s="18"/>
      <c r="Y16" s="18"/>
      <c r="Z16" s="18"/>
      <c r="AA16" s="18"/>
      <c r="AB16" s="18"/>
      <c r="AC16" s="18"/>
    </row>
    <row r="17" spans="1:29">
      <c r="A17" s="270"/>
      <c r="B17" s="22"/>
      <c r="C17" s="27" t="s">
        <v>32</v>
      </c>
      <c r="D17" s="26"/>
      <c r="E17" s="27" t="s">
        <v>40</v>
      </c>
      <c r="F17" s="27" t="s">
        <v>32</v>
      </c>
      <c r="G17" s="27" t="s">
        <v>32</v>
      </c>
      <c r="H17" s="27" t="s">
        <v>30</v>
      </c>
      <c r="I17" s="27" t="s">
        <v>32</v>
      </c>
      <c r="J17" s="27" t="s">
        <v>19</v>
      </c>
      <c r="K17" s="273"/>
      <c r="L17" s="276"/>
      <c r="O17" s="3">
        <v>530</v>
      </c>
      <c r="P17" s="3">
        <v>490</v>
      </c>
      <c r="Q17" s="3">
        <v>330</v>
      </c>
      <c r="R17" s="3">
        <v>370</v>
      </c>
      <c r="S17" s="3">
        <v>290</v>
      </c>
      <c r="T17" s="3">
        <v>410</v>
      </c>
      <c r="U17" s="16"/>
      <c r="V17" s="18"/>
      <c r="W17" s="18"/>
      <c r="X17" s="18">
        <v>53</v>
      </c>
      <c r="Y17" s="18">
        <v>49</v>
      </c>
      <c r="Z17" s="18">
        <v>33</v>
      </c>
      <c r="AA17" s="18">
        <v>37</v>
      </c>
      <c r="AB17" s="18">
        <v>29</v>
      </c>
      <c r="AC17" s="18">
        <v>41</v>
      </c>
    </row>
    <row r="18" spans="1:29" ht="15">
      <c r="A18" s="268">
        <v>3</v>
      </c>
      <c r="B18" s="19"/>
      <c r="C18" s="28">
        <v>2</v>
      </c>
      <c r="D18" s="28">
        <v>1</v>
      </c>
      <c r="E18" s="20"/>
      <c r="F18" s="21">
        <v>2</v>
      </c>
      <c r="G18" s="21">
        <v>2</v>
      </c>
      <c r="H18" s="21">
        <v>2</v>
      </c>
      <c r="I18" s="21">
        <v>2</v>
      </c>
      <c r="J18" s="21" t="s">
        <v>19</v>
      </c>
      <c r="K18" s="271">
        <v>22</v>
      </c>
      <c r="L18" s="274" t="s">
        <v>11</v>
      </c>
      <c r="P18" s="3">
        <v>260</v>
      </c>
      <c r="Q18" s="3">
        <v>110</v>
      </c>
      <c r="R18" s="3">
        <v>150</v>
      </c>
      <c r="S18" s="3">
        <v>30</v>
      </c>
      <c r="T18" s="3">
        <v>70</v>
      </c>
      <c r="U18" s="16">
        <v>3</v>
      </c>
      <c r="V18" s="18"/>
      <c r="W18" s="18"/>
      <c r="X18" s="18"/>
      <c r="Y18" s="18" t="s">
        <v>41</v>
      </c>
      <c r="Z18" s="18" t="s">
        <v>42</v>
      </c>
      <c r="AA18" s="18" t="s">
        <v>43</v>
      </c>
      <c r="AB18" s="18" t="s">
        <v>44</v>
      </c>
      <c r="AC18" s="18" t="s">
        <v>45</v>
      </c>
    </row>
    <row r="19" spans="1:29">
      <c r="A19" s="269"/>
      <c r="B19" s="22" t="s">
        <v>46</v>
      </c>
      <c r="C19" s="29" t="s">
        <v>40</v>
      </c>
      <c r="D19" s="29" t="s">
        <v>28</v>
      </c>
      <c r="E19" s="30"/>
      <c r="F19" s="24" t="s">
        <v>32</v>
      </c>
      <c r="G19" s="24" t="s">
        <v>32</v>
      </c>
      <c r="H19" s="24" t="s">
        <v>30</v>
      </c>
      <c r="I19" s="24" t="s">
        <v>32</v>
      </c>
      <c r="J19" s="24" t="s">
        <v>19</v>
      </c>
      <c r="K19" s="272"/>
      <c r="L19" s="275"/>
      <c r="P19" s="3">
        <v>260</v>
      </c>
      <c r="Q19" s="3">
        <v>110</v>
      </c>
      <c r="R19" s="3">
        <v>150</v>
      </c>
      <c r="S19" s="3">
        <v>30</v>
      </c>
      <c r="T19" s="3">
        <v>70</v>
      </c>
      <c r="U19" s="16"/>
      <c r="V19" s="18"/>
      <c r="W19" s="18"/>
      <c r="X19" s="18"/>
      <c r="Y19" s="18">
        <v>26</v>
      </c>
      <c r="Z19" s="18">
        <v>11</v>
      </c>
      <c r="AA19" s="18">
        <v>15</v>
      </c>
      <c r="AB19" s="18">
        <v>3</v>
      </c>
      <c r="AC19" s="18">
        <v>7</v>
      </c>
    </row>
    <row r="20" spans="1:29" ht="15">
      <c r="A20" s="269"/>
      <c r="B20" s="22"/>
      <c r="C20" s="25">
        <v>2</v>
      </c>
      <c r="D20" s="25">
        <v>1</v>
      </c>
      <c r="E20" s="23"/>
      <c r="F20" s="25">
        <v>2</v>
      </c>
      <c r="G20" s="25">
        <v>2</v>
      </c>
      <c r="H20" s="25">
        <v>2</v>
      </c>
      <c r="I20" s="25">
        <v>2</v>
      </c>
      <c r="J20" s="25" t="s">
        <v>19</v>
      </c>
      <c r="K20" s="272"/>
      <c r="L20" s="275"/>
      <c r="P20" s="3">
        <v>460</v>
      </c>
      <c r="Q20" s="3">
        <v>300</v>
      </c>
      <c r="R20" s="3">
        <v>420</v>
      </c>
      <c r="S20" s="3">
        <v>340</v>
      </c>
      <c r="T20" s="3">
        <v>380</v>
      </c>
      <c r="U20" s="16"/>
      <c r="V20" s="18"/>
      <c r="W20" s="18"/>
      <c r="X20" s="18"/>
      <c r="Y20" s="18"/>
      <c r="Z20" s="18"/>
      <c r="AA20" s="18"/>
      <c r="AB20" s="18"/>
      <c r="AC20" s="18"/>
    </row>
    <row r="21" spans="1:29">
      <c r="A21" s="270"/>
      <c r="B21" s="22"/>
      <c r="C21" s="27" t="s">
        <v>47</v>
      </c>
      <c r="D21" s="27" t="s">
        <v>29</v>
      </c>
      <c r="E21" s="26"/>
      <c r="F21" s="27" t="s">
        <v>32</v>
      </c>
      <c r="G21" s="27" t="s">
        <v>30</v>
      </c>
      <c r="H21" s="27" t="s">
        <v>30</v>
      </c>
      <c r="I21" s="27" t="s">
        <v>32</v>
      </c>
      <c r="J21" s="27" t="s">
        <v>19</v>
      </c>
      <c r="K21" s="273"/>
      <c r="L21" s="276"/>
      <c r="P21" s="3">
        <v>460</v>
      </c>
      <c r="Q21" s="3">
        <v>300</v>
      </c>
      <c r="R21" s="3">
        <v>420</v>
      </c>
      <c r="S21" s="3">
        <v>340</v>
      </c>
      <c r="T21" s="3">
        <v>380</v>
      </c>
      <c r="U21" s="16"/>
      <c r="V21" s="18"/>
      <c r="W21" s="18"/>
      <c r="X21" s="18"/>
      <c r="Y21" s="18">
        <v>46</v>
      </c>
      <c r="Z21" s="18">
        <v>30</v>
      </c>
      <c r="AA21" s="18">
        <v>42</v>
      </c>
      <c r="AB21" s="18">
        <v>34</v>
      </c>
      <c r="AC21" s="18">
        <v>38</v>
      </c>
    </row>
    <row r="22" spans="1:29" ht="15">
      <c r="A22" s="268">
        <v>4</v>
      </c>
      <c r="B22" s="19"/>
      <c r="C22" s="28">
        <v>1</v>
      </c>
      <c r="D22" s="28">
        <v>1</v>
      </c>
      <c r="E22" s="28">
        <v>1</v>
      </c>
      <c r="F22" s="20"/>
      <c r="G22" s="21">
        <v>2</v>
      </c>
      <c r="H22" s="21">
        <v>2</v>
      </c>
      <c r="I22" s="21">
        <v>2</v>
      </c>
      <c r="J22" s="21" t="s">
        <v>19</v>
      </c>
      <c r="K22" s="271">
        <v>18</v>
      </c>
      <c r="L22" s="274" t="s">
        <v>12</v>
      </c>
      <c r="Q22" s="3">
        <v>160</v>
      </c>
      <c r="R22" s="3">
        <v>120</v>
      </c>
      <c r="S22" s="3">
        <v>80</v>
      </c>
      <c r="T22" s="3">
        <v>40</v>
      </c>
      <c r="U22" s="16">
        <v>4</v>
      </c>
      <c r="V22" s="18"/>
      <c r="W22" s="18"/>
      <c r="X22" s="18"/>
      <c r="Y22" s="18"/>
      <c r="Z22" s="18" t="s">
        <v>48</v>
      </c>
      <c r="AA22" s="18" t="s">
        <v>49</v>
      </c>
      <c r="AB22" s="18" t="s">
        <v>50</v>
      </c>
      <c r="AC22" s="18" t="s">
        <v>51</v>
      </c>
    </row>
    <row r="23" spans="1:29">
      <c r="A23" s="269"/>
      <c r="B23" s="22" t="s">
        <v>52</v>
      </c>
      <c r="C23" s="29" t="s">
        <v>53</v>
      </c>
      <c r="D23" s="29" t="s">
        <v>53</v>
      </c>
      <c r="E23" s="29" t="s">
        <v>28</v>
      </c>
      <c r="F23" s="30"/>
      <c r="G23" s="24" t="s">
        <v>32</v>
      </c>
      <c r="H23" s="24" t="s">
        <v>30</v>
      </c>
      <c r="I23" s="24" t="s">
        <v>40</v>
      </c>
      <c r="J23" s="24" t="s">
        <v>19</v>
      </c>
      <c r="K23" s="272"/>
      <c r="L23" s="275"/>
      <c r="Q23" s="3">
        <v>160</v>
      </c>
      <c r="R23" s="3">
        <v>120</v>
      </c>
      <c r="S23" s="3">
        <v>80</v>
      </c>
      <c r="T23" s="3">
        <v>40</v>
      </c>
      <c r="U23" s="16"/>
      <c r="V23" s="18"/>
      <c r="W23" s="18"/>
      <c r="X23" s="18"/>
      <c r="Y23" s="18"/>
      <c r="Z23" s="18">
        <v>16</v>
      </c>
      <c r="AA23" s="18">
        <v>12</v>
      </c>
      <c r="AB23" s="18">
        <v>8</v>
      </c>
      <c r="AC23" s="18">
        <v>4</v>
      </c>
    </row>
    <row r="24" spans="1:29" ht="15">
      <c r="A24" s="269"/>
      <c r="B24" s="22"/>
      <c r="C24" s="25">
        <v>2</v>
      </c>
      <c r="D24" s="25">
        <v>1</v>
      </c>
      <c r="E24" s="25">
        <v>1</v>
      </c>
      <c r="F24" s="23"/>
      <c r="G24" s="25">
        <v>1</v>
      </c>
      <c r="H24" s="25">
        <v>2</v>
      </c>
      <c r="I24" s="25">
        <v>2</v>
      </c>
      <c r="J24" s="25" t="s">
        <v>19</v>
      </c>
      <c r="K24" s="272"/>
      <c r="L24" s="275"/>
      <c r="Q24" s="3">
        <v>400</v>
      </c>
      <c r="R24" s="3">
        <v>360</v>
      </c>
      <c r="S24" s="3">
        <v>440</v>
      </c>
      <c r="T24" s="3">
        <v>320</v>
      </c>
      <c r="U24" s="16"/>
      <c r="V24" s="18"/>
      <c r="W24" s="18"/>
      <c r="X24" s="18"/>
      <c r="Y24" s="18"/>
      <c r="Z24" s="18"/>
      <c r="AA24" s="18"/>
      <c r="AB24" s="18"/>
      <c r="AC24" s="18"/>
    </row>
    <row r="25" spans="1:29">
      <c r="A25" s="270"/>
      <c r="B25" s="22"/>
      <c r="C25" s="27" t="s">
        <v>47</v>
      </c>
      <c r="D25" s="27" t="s">
        <v>28</v>
      </c>
      <c r="E25" s="27" t="s">
        <v>28</v>
      </c>
      <c r="F25" s="26"/>
      <c r="G25" s="27" t="s">
        <v>29</v>
      </c>
      <c r="H25" s="27" t="s">
        <v>30</v>
      </c>
      <c r="I25" s="27" t="s">
        <v>32</v>
      </c>
      <c r="J25" s="27" t="s">
        <v>19</v>
      </c>
      <c r="K25" s="273"/>
      <c r="L25" s="276"/>
      <c r="Q25" s="3">
        <v>400</v>
      </c>
      <c r="R25" s="3">
        <v>360</v>
      </c>
      <c r="S25" s="3">
        <v>440</v>
      </c>
      <c r="T25" s="3">
        <v>320</v>
      </c>
      <c r="U25" s="16"/>
      <c r="V25" s="18"/>
      <c r="W25" s="18"/>
      <c r="X25" s="18"/>
      <c r="Y25" s="18"/>
      <c r="Z25" s="18">
        <v>40</v>
      </c>
      <c r="AA25" s="18">
        <v>36</v>
      </c>
      <c r="AB25" s="18">
        <v>44</v>
      </c>
      <c r="AC25" s="18">
        <v>32</v>
      </c>
    </row>
    <row r="26" spans="1:29" ht="15">
      <c r="A26" s="268">
        <v>5</v>
      </c>
      <c r="B26" s="31"/>
      <c r="C26" s="28">
        <v>1</v>
      </c>
      <c r="D26" s="28">
        <v>1</v>
      </c>
      <c r="E26" s="28">
        <v>1</v>
      </c>
      <c r="F26" s="28">
        <v>1</v>
      </c>
      <c r="G26" s="20"/>
      <c r="H26" s="21">
        <v>2</v>
      </c>
      <c r="I26" s="21">
        <v>1</v>
      </c>
      <c r="J26" s="21" t="s">
        <v>19</v>
      </c>
      <c r="K26" s="271">
        <v>13</v>
      </c>
      <c r="L26" s="274" t="s">
        <v>13</v>
      </c>
      <c r="R26" s="3">
        <v>270</v>
      </c>
      <c r="S26" s="3">
        <v>190</v>
      </c>
      <c r="T26" s="3">
        <v>230</v>
      </c>
      <c r="U26" s="16">
        <v>5</v>
      </c>
      <c r="V26" s="18"/>
      <c r="W26" s="18"/>
      <c r="X26" s="18"/>
      <c r="Y26" s="18"/>
      <c r="Z26" s="18"/>
      <c r="AA26" s="18" t="s">
        <v>54</v>
      </c>
      <c r="AB26" s="18" t="s">
        <v>55</v>
      </c>
      <c r="AC26" s="18" t="s">
        <v>56</v>
      </c>
    </row>
    <row r="27" spans="1:29">
      <c r="A27" s="269"/>
      <c r="B27" s="32" t="s">
        <v>57</v>
      </c>
      <c r="C27" s="29" t="s">
        <v>53</v>
      </c>
      <c r="D27" s="29" t="s">
        <v>53</v>
      </c>
      <c r="E27" s="29" t="s">
        <v>28</v>
      </c>
      <c r="F27" s="29" t="s">
        <v>28</v>
      </c>
      <c r="G27" s="30"/>
      <c r="H27" s="24" t="s">
        <v>30</v>
      </c>
      <c r="I27" s="24" t="s">
        <v>31</v>
      </c>
      <c r="J27" s="24" t="s">
        <v>19</v>
      </c>
      <c r="K27" s="272"/>
      <c r="L27" s="275"/>
      <c r="R27" s="3">
        <v>270</v>
      </c>
      <c r="S27" s="3">
        <v>190</v>
      </c>
      <c r="T27" s="3">
        <v>230</v>
      </c>
      <c r="U27" s="16"/>
      <c r="V27" s="18"/>
      <c r="W27" s="18"/>
      <c r="X27" s="18"/>
      <c r="Y27" s="18"/>
      <c r="Z27" s="18"/>
      <c r="AA27" s="18">
        <v>27</v>
      </c>
      <c r="AB27" s="18">
        <v>19</v>
      </c>
      <c r="AC27" s="18">
        <v>23</v>
      </c>
    </row>
    <row r="28" spans="1:29" ht="15">
      <c r="A28" s="269"/>
      <c r="B28" s="32"/>
      <c r="C28" s="25">
        <v>2</v>
      </c>
      <c r="D28" s="25">
        <v>1</v>
      </c>
      <c r="E28" s="25">
        <v>1</v>
      </c>
      <c r="F28" s="25">
        <v>2</v>
      </c>
      <c r="G28" s="23"/>
      <c r="H28" s="25">
        <v>0</v>
      </c>
      <c r="I28" s="25">
        <v>0</v>
      </c>
      <c r="J28" s="25" t="s">
        <v>19</v>
      </c>
      <c r="K28" s="272"/>
      <c r="L28" s="275"/>
      <c r="R28" s="3">
        <v>520</v>
      </c>
      <c r="S28" s="3">
        <v>550</v>
      </c>
      <c r="T28" s="3">
        <v>480</v>
      </c>
      <c r="U28" s="16"/>
      <c r="V28" s="18"/>
      <c r="W28" s="18"/>
      <c r="X28" s="18"/>
      <c r="Y28" s="18"/>
      <c r="Z28" s="18"/>
      <c r="AA28" s="18"/>
      <c r="AB28" s="18"/>
      <c r="AC28" s="18"/>
    </row>
    <row r="29" spans="1:29">
      <c r="A29" s="270"/>
      <c r="B29" s="32"/>
      <c r="C29" s="27" t="s">
        <v>40</v>
      </c>
      <c r="D29" s="27" t="s">
        <v>28</v>
      </c>
      <c r="E29" s="27" t="s">
        <v>53</v>
      </c>
      <c r="F29" s="27" t="s">
        <v>40</v>
      </c>
      <c r="G29" s="26"/>
      <c r="H29" s="27" t="s">
        <v>14</v>
      </c>
      <c r="I29" s="27" t="s">
        <v>14</v>
      </c>
      <c r="J29" s="27" t="s">
        <v>19</v>
      </c>
      <c r="K29" s="273"/>
      <c r="L29" s="276"/>
      <c r="R29" s="3">
        <v>520</v>
      </c>
      <c r="S29" s="3">
        <v>550</v>
      </c>
      <c r="T29" s="3">
        <v>480</v>
      </c>
      <c r="U29" s="16"/>
      <c r="V29" s="18"/>
      <c r="W29" s="18"/>
      <c r="X29" s="18"/>
      <c r="Y29" s="18"/>
      <c r="Z29" s="18"/>
      <c r="AA29" s="18">
        <v>52</v>
      </c>
      <c r="AB29" s="18">
        <v>55</v>
      </c>
      <c r="AC29" s="18">
        <v>48</v>
      </c>
    </row>
    <row r="30" spans="1:29" ht="15">
      <c r="A30" s="268">
        <v>6</v>
      </c>
      <c r="B30" s="33"/>
      <c r="C30" s="34">
        <v>1</v>
      </c>
      <c r="D30" s="34">
        <v>1</v>
      </c>
      <c r="E30" s="34">
        <v>1</v>
      </c>
      <c r="F30" s="34">
        <v>1</v>
      </c>
      <c r="G30" s="34">
        <v>1</v>
      </c>
      <c r="H30" s="35"/>
      <c r="I30" s="36">
        <v>1</v>
      </c>
      <c r="J30" s="36" t="s">
        <v>19</v>
      </c>
      <c r="K30" s="280">
        <v>13</v>
      </c>
      <c r="L30" s="274" t="s">
        <v>15</v>
      </c>
      <c r="S30" s="3">
        <v>240</v>
      </c>
      <c r="T30" s="3">
        <v>200</v>
      </c>
      <c r="U30" s="16">
        <v>6</v>
      </c>
      <c r="V30" s="18"/>
      <c r="W30" s="18"/>
      <c r="X30" s="18"/>
      <c r="Y30" s="18"/>
      <c r="Z30" s="18"/>
      <c r="AA30" s="18"/>
      <c r="AB30" s="18" t="s">
        <v>58</v>
      </c>
      <c r="AC30" s="18" t="s">
        <v>59</v>
      </c>
    </row>
    <row r="31" spans="1:29">
      <c r="A31" s="269"/>
      <c r="B31" s="37" t="s">
        <v>60</v>
      </c>
      <c r="C31" s="38" t="s">
        <v>53</v>
      </c>
      <c r="D31" s="38" t="s">
        <v>53</v>
      </c>
      <c r="E31" s="38" t="s">
        <v>53</v>
      </c>
      <c r="F31" s="38" t="s">
        <v>53</v>
      </c>
      <c r="G31" s="38" t="s">
        <v>53</v>
      </c>
      <c r="H31" s="39"/>
      <c r="I31" s="40" t="s">
        <v>53</v>
      </c>
      <c r="J31" s="40" t="s">
        <v>19</v>
      </c>
      <c r="K31" s="281"/>
      <c r="L31" s="275"/>
      <c r="S31" s="3">
        <v>240</v>
      </c>
      <c r="T31" s="3">
        <v>200</v>
      </c>
      <c r="U31" s="16"/>
      <c r="V31" s="18"/>
      <c r="W31" s="18"/>
      <c r="X31" s="18"/>
      <c r="Y31" s="18"/>
      <c r="Z31" s="18"/>
      <c r="AA31" s="18"/>
      <c r="AB31" s="18">
        <v>24</v>
      </c>
      <c r="AC31" s="18">
        <v>20</v>
      </c>
    </row>
    <row r="32" spans="1:29" ht="15">
      <c r="A32" s="269"/>
      <c r="B32" s="37"/>
      <c r="C32" s="41">
        <v>1</v>
      </c>
      <c r="D32" s="41">
        <v>1</v>
      </c>
      <c r="E32" s="41">
        <v>1</v>
      </c>
      <c r="F32" s="41">
        <v>1</v>
      </c>
      <c r="G32" s="41">
        <v>2</v>
      </c>
      <c r="H32" s="42"/>
      <c r="I32" s="41">
        <v>1</v>
      </c>
      <c r="J32" s="41" t="s">
        <v>19</v>
      </c>
      <c r="K32" s="281"/>
      <c r="L32" s="275"/>
      <c r="S32" s="3">
        <v>470</v>
      </c>
      <c r="T32" s="3">
        <v>560</v>
      </c>
      <c r="U32" s="16"/>
      <c r="V32" s="18"/>
      <c r="W32" s="18"/>
      <c r="X32" s="18"/>
      <c r="Y32" s="18"/>
      <c r="Z32" s="18"/>
      <c r="AA32" s="18"/>
      <c r="AB32" s="18"/>
      <c r="AC32" s="18"/>
    </row>
    <row r="33" spans="1:29">
      <c r="A33" s="270"/>
      <c r="B33" s="37"/>
      <c r="C33" s="43" t="s">
        <v>53</v>
      </c>
      <c r="D33" s="43" t="s">
        <v>53</v>
      </c>
      <c r="E33" s="43" t="s">
        <v>53</v>
      </c>
      <c r="F33" s="43" t="s">
        <v>53</v>
      </c>
      <c r="G33" s="43" t="s">
        <v>14</v>
      </c>
      <c r="H33" s="44"/>
      <c r="I33" s="43" t="s">
        <v>53</v>
      </c>
      <c r="J33" s="43" t="s">
        <v>19</v>
      </c>
      <c r="K33" s="282"/>
      <c r="L33" s="276"/>
      <c r="S33" s="3">
        <v>470</v>
      </c>
      <c r="T33" s="3">
        <v>560</v>
      </c>
      <c r="U33" s="16"/>
      <c r="V33" s="18"/>
      <c r="W33" s="18"/>
      <c r="X33" s="18"/>
      <c r="Y33" s="18"/>
      <c r="Z33" s="18"/>
      <c r="AA33" s="18"/>
      <c r="AB33" s="18">
        <v>47</v>
      </c>
      <c r="AC33" s="18">
        <v>56</v>
      </c>
    </row>
    <row r="34" spans="1:29" ht="15">
      <c r="A34" s="268">
        <v>7</v>
      </c>
      <c r="B34" s="33"/>
      <c r="C34" s="34">
        <v>1</v>
      </c>
      <c r="D34" s="34">
        <v>1</v>
      </c>
      <c r="E34" s="34">
        <v>1</v>
      </c>
      <c r="F34" s="34">
        <v>1</v>
      </c>
      <c r="G34" s="34">
        <v>2</v>
      </c>
      <c r="H34" s="34">
        <v>2</v>
      </c>
      <c r="I34" s="35"/>
      <c r="J34" s="36" t="s">
        <v>19</v>
      </c>
      <c r="K34" s="280">
        <v>16</v>
      </c>
      <c r="L34" s="274" t="s">
        <v>16</v>
      </c>
      <c r="T34" s="3">
        <v>280</v>
      </c>
      <c r="U34" s="16">
        <v>7</v>
      </c>
      <c r="V34" s="18"/>
      <c r="W34" s="18"/>
      <c r="X34" s="18"/>
      <c r="Y34" s="18"/>
      <c r="Z34" s="18"/>
      <c r="AA34" s="18"/>
      <c r="AB34" s="18"/>
      <c r="AC34" s="18" t="s">
        <v>61</v>
      </c>
    </row>
    <row r="35" spans="1:29">
      <c r="A35" s="269"/>
      <c r="B35" s="37" t="s">
        <v>62</v>
      </c>
      <c r="C35" s="38" t="s">
        <v>53</v>
      </c>
      <c r="D35" s="38" t="s">
        <v>53</v>
      </c>
      <c r="E35" s="38" t="s">
        <v>28</v>
      </c>
      <c r="F35" s="38" t="s">
        <v>29</v>
      </c>
      <c r="G35" s="38" t="s">
        <v>47</v>
      </c>
      <c r="H35" s="38" t="s">
        <v>30</v>
      </c>
      <c r="I35" s="39"/>
      <c r="J35" s="40" t="s">
        <v>19</v>
      </c>
      <c r="K35" s="281"/>
      <c r="L35" s="275"/>
      <c r="T35" s="3">
        <v>280</v>
      </c>
      <c r="U35" s="16"/>
      <c r="V35" s="18"/>
      <c r="W35" s="18"/>
      <c r="X35" s="18"/>
      <c r="Y35" s="18"/>
      <c r="Z35" s="18"/>
      <c r="AA35" s="18"/>
      <c r="AB35" s="18"/>
      <c r="AC35" s="18">
        <v>28</v>
      </c>
    </row>
    <row r="36" spans="1:29" ht="15">
      <c r="A36" s="269"/>
      <c r="B36" s="37"/>
      <c r="C36" s="41">
        <v>1</v>
      </c>
      <c r="D36" s="41">
        <v>1</v>
      </c>
      <c r="E36" s="41">
        <v>1</v>
      </c>
      <c r="F36" s="41">
        <v>1</v>
      </c>
      <c r="G36" s="41">
        <v>2</v>
      </c>
      <c r="H36" s="41">
        <v>2</v>
      </c>
      <c r="I36" s="42"/>
      <c r="J36" s="41" t="s">
        <v>19</v>
      </c>
      <c r="K36" s="281"/>
      <c r="L36" s="275"/>
      <c r="T36" s="3">
        <v>510</v>
      </c>
      <c r="U36" s="16"/>
      <c r="V36" s="18"/>
      <c r="W36" s="18"/>
      <c r="X36" s="18"/>
      <c r="Y36" s="18"/>
      <c r="Z36" s="18"/>
      <c r="AA36" s="18"/>
      <c r="AB36" s="18"/>
      <c r="AC36" s="18"/>
    </row>
    <row r="37" spans="1:29">
      <c r="A37" s="270"/>
      <c r="B37" s="45"/>
      <c r="C37" s="43" t="s">
        <v>28</v>
      </c>
      <c r="D37" s="43" t="s">
        <v>28</v>
      </c>
      <c r="E37" s="43" t="s">
        <v>28</v>
      </c>
      <c r="F37" s="43" t="s">
        <v>28</v>
      </c>
      <c r="G37" s="43" t="s">
        <v>14</v>
      </c>
      <c r="H37" s="43" t="s">
        <v>30</v>
      </c>
      <c r="I37" s="44"/>
      <c r="J37" s="43" t="s">
        <v>19</v>
      </c>
      <c r="K37" s="282"/>
      <c r="L37" s="276"/>
      <c r="T37" s="3">
        <v>510</v>
      </c>
      <c r="U37" s="16"/>
      <c r="V37" s="18"/>
      <c r="W37" s="18"/>
      <c r="X37" s="18"/>
      <c r="Y37" s="18"/>
      <c r="Z37" s="18"/>
      <c r="AA37" s="18"/>
      <c r="AB37" s="18"/>
      <c r="AC37" s="18">
        <v>51</v>
      </c>
    </row>
    <row r="38" spans="1:29" ht="15">
      <c r="A38" s="268">
        <v>8</v>
      </c>
      <c r="B38" s="33"/>
      <c r="C38" s="34" t="s">
        <v>19</v>
      </c>
      <c r="D38" s="34" t="s">
        <v>19</v>
      </c>
      <c r="E38" s="34" t="s">
        <v>19</v>
      </c>
      <c r="F38" s="34" t="s">
        <v>19</v>
      </c>
      <c r="G38" s="34" t="s">
        <v>19</v>
      </c>
      <c r="H38" s="34" t="s">
        <v>19</v>
      </c>
      <c r="I38" s="34" t="s">
        <v>19</v>
      </c>
      <c r="J38" s="46"/>
      <c r="K38" s="280">
        <v>0</v>
      </c>
      <c r="L38" s="274"/>
      <c r="U38" s="16">
        <v>8</v>
      </c>
      <c r="V38" s="18"/>
      <c r="W38" s="18"/>
      <c r="X38" s="18"/>
      <c r="Y38" s="18"/>
      <c r="Z38" s="18"/>
      <c r="AA38" s="18"/>
      <c r="AB38" s="18"/>
      <c r="AC38" s="18"/>
    </row>
    <row r="39" spans="1:29">
      <c r="A39" s="269"/>
      <c r="B39" s="37" t="s">
        <v>18</v>
      </c>
      <c r="C39" s="38" t="s">
        <v>19</v>
      </c>
      <c r="D39" s="38" t="s">
        <v>19</v>
      </c>
      <c r="E39" s="38" t="s">
        <v>19</v>
      </c>
      <c r="F39" s="38" t="s">
        <v>19</v>
      </c>
      <c r="G39" s="38" t="s">
        <v>19</v>
      </c>
      <c r="H39" s="38" t="s">
        <v>19</v>
      </c>
      <c r="I39" s="38" t="s">
        <v>19</v>
      </c>
      <c r="J39" s="47"/>
      <c r="K39" s="281"/>
      <c r="L39" s="275"/>
      <c r="U39" s="16"/>
      <c r="V39" s="18"/>
      <c r="W39" s="18"/>
      <c r="X39" s="18"/>
      <c r="Y39" s="18"/>
      <c r="Z39" s="18"/>
      <c r="AA39" s="18"/>
      <c r="AB39" s="18"/>
      <c r="AC39" s="18"/>
    </row>
    <row r="40" spans="1:29" ht="15">
      <c r="A40" s="269"/>
      <c r="B40" s="37"/>
      <c r="C40" s="41" t="s">
        <v>19</v>
      </c>
      <c r="D40" s="41" t="s">
        <v>19</v>
      </c>
      <c r="E40" s="41" t="s">
        <v>19</v>
      </c>
      <c r="F40" s="41" t="s">
        <v>19</v>
      </c>
      <c r="G40" s="41" t="s">
        <v>19</v>
      </c>
      <c r="H40" s="41" t="s">
        <v>19</v>
      </c>
      <c r="I40" s="41" t="s">
        <v>19</v>
      </c>
      <c r="J40" s="48"/>
      <c r="K40" s="281"/>
      <c r="L40" s="275"/>
      <c r="U40" s="16"/>
      <c r="V40" s="18"/>
      <c r="W40" s="18"/>
      <c r="X40" s="18"/>
      <c r="Y40" s="18"/>
      <c r="Z40" s="18"/>
      <c r="AA40" s="18"/>
      <c r="AB40" s="18"/>
      <c r="AC40" s="18"/>
    </row>
    <row r="41" spans="1:29">
      <c r="A41" s="270"/>
      <c r="B41" s="45"/>
      <c r="C41" s="49" t="s">
        <v>19</v>
      </c>
      <c r="D41" s="49" t="s">
        <v>19</v>
      </c>
      <c r="E41" s="49" t="s">
        <v>19</v>
      </c>
      <c r="F41" s="49" t="s">
        <v>19</v>
      </c>
      <c r="G41" s="49" t="s">
        <v>19</v>
      </c>
      <c r="H41" s="49" t="s">
        <v>19</v>
      </c>
      <c r="I41" s="49" t="s">
        <v>19</v>
      </c>
      <c r="J41" s="50"/>
      <c r="K41" s="282"/>
      <c r="L41" s="276"/>
      <c r="U41" s="16"/>
      <c r="V41" s="18"/>
      <c r="W41" s="18"/>
      <c r="X41" s="18"/>
      <c r="Y41" s="18"/>
      <c r="Z41" s="18"/>
      <c r="AA41" s="18"/>
      <c r="AB41" s="18"/>
      <c r="AC41" s="18"/>
    </row>
    <row r="42" spans="1:29">
      <c r="J42" s="52"/>
      <c r="X42" s="53"/>
      <c r="Y42" s="53"/>
      <c r="Z42" s="53"/>
    </row>
    <row r="43" spans="1:29">
      <c r="X43" s="53"/>
      <c r="Y43" s="53"/>
      <c r="Z43" s="53"/>
    </row>
    <row r="47" spans="1:29">
      <c r="A47" s="54" t="s">
        <v>17</v>
      </c>
      <c r="B47" s="6"/>
      <c r="C47" s="6" t="s">
        <v>170</v>
      </c>
      <c r="D47" s="6"/>
      <c r="E47" s="55"/>
      <c r="F47" s="56"/>
      <c r="G47" s="56"/>
      <c r="H47" s="56"/>
      <c r="I47" s="56"/>
      <c r="J47" s="56"/>
      <c r="K47" s="55"/>
      <c r="L47" s="55"/>
      <c r="M47" s="55"/>
      <c r="N47" s="55"/>
    </row>
    <row r="48" spans="1:29">
      <c r="A48" s="54"/>
      <c r="B48" s="6"/>
      <c r="C48" s="6" t="s">
        <v>171</v>
      </c>
      <c r="D48" s="6"/>
      <c r="E48" s="55"/>
      <c r="F48" s="56"/>
      <c r="G48" s="56"/>
      <c r="H48" s="56"/>
      <c r="I48" s="56"/>
      <c r="J48" s="56"/>
      <c r="K48" s="55"/>
      <c r="L48" s="55"/>
      <c r="M48" s="55"/>
      <c r="N48" s="55"/>
    </row>
    <row r="49" spans="1:14">
      <c r="A49" s="54"/>
      <c r="B49" s="6"/>
      <c r="C49" s="7"/>
      <c r="D49" s="7"/>
      <c r="E49" s="56"/>
      <c r="F49" s="56"/>
      <c r="G49" s="56"/>
      <c r="H49" s="56"/>
      <c r="I49" s="56"/>
      <c r="J49" s="56"/>
      <c r="K49" s="55"/>
      <c r="L49" s="55"/>
      <c r="M49" s="55"/>
      <c r="N49" s="55"/>
    </row>
    <row r="50" spans="1:14">
      <c r="C50" s="3"/>
      <c r="D50" s="3"/>
      <c r="E50" s="3"/>
      <c r="F50" s="3"/>
      <c r="G50" s="3"/>
      <c r="H50" s="3"/>
      <c r="I50" s="3"/>
      <c r="J50" s="3"/>
      <c r="M50" s="55"/>
      <c r="N50" s="55"/>
    </row>
    <row r="51" spans="1:14" ht="18">
      <c r="A51" s="283" t="s">
        <v>75</v>
      </c>
      <c r="B51" s="284"/>
      <c r="C51" s="284"/>
      <c r="D51" s="284"/>
      <c r="E51" s="284"/>
      <c r="F51" s="284"/>
      <c r="G51" s="284"/>
      <c r="H51" s="284"/>
      <c r="I51" s="284"/>
      <c r="J51" s="284"/>
      <c r="K51" s="284"/>
      <c r="L51" s="284"/>
    </row>
    <row r="52" spans="1:14">
      <c r="A52" s="278" t="s">
        <v>76</v>
      </c>
      <c r="B52" s="278"/>
      <c r="C52" s="278"/>
      <c r="D52" s="278"/>
      <c r="E52" s="278"/>
      <c r="F52" s="278"/>
      <c r="G52" s="278"/>
      <c r="H52" s="278"/>
      <c r="I52" s="278"/>
      <c r="J52" s="278"/>
      <c r="K52" s="278"/>
      <c r="L52" s="278"/>
    </row>
    <row r="53" spans="1:14">
      <c r="A53" s="5"/>
      <c r="B53" s="5"/>
      <c r="C53" s="5"/>
      <c r="D53" s="5"/>
      <c r="E53" s="5"/>
      <c r="F53" s="5"/>
      <c r="G53" s="5"/>
      <c r="H53" s="5"/>
      <c r="I53" s="5"/>
      <c r="J53" s="5"/>
      <c r="K53" s="5"/>
      <c r="L53" s="5"/>
    </row>
    <row r="54" spans="1:14" ht="14.25">
      <c r="A54" s="17"/>
      <c r="B54" s="58" t="s">
        <v>68</v>
      </c>
      <c r="C54" s="57"/>
      <c r="D54" s="74"/>
      <c r="E54" s="3"/>
      <c r="F54" s="3"/>
      <c r="G54" s="66"/>
      <c r="H54" s="67"/>
      <c r="I54" s="68"/>
      <c r="J54" s="3"/>
    </row>
    <row r="55" spans="1:14" ht="14.25">
      <c r="A55" s="75">
        <v>45</v>
      </c>
      <c r="B55" s="65" t="s">
        <v>69</v>
      </c>
      <c r="C55" s="73"/>
      <c r="D55" s="74"/>
      <c r="E55" s="3"/>
      <c r="F55" s="3"/>
      <c r="G55" s="66" t="s">
        <v>39</v>
      </c>
      <c r="H55" s="67" t="s">
        <v>18</v>
      </c>
      <c r="I55" s="68" t="s">
        <v>27</v>
      </c>
      <c r="J55" s="3"/>
    </row>
    <row r="56" spans="1:14" ht="14.25">
      <c r="A56" s="75">
        <v>46</v>
      </c>
      <c r="B56" s="65" t="s">
        <v>70</v>
      </c>
      <c r="C56" s="73"/>
      <c r="D56" s="74"/>
      <c r="E56" s="3"/>
      <c r="F56" s="3"/>
      <c r="G56" s="66" t="s">
        <v>46</v>
      </c>
      <c r="H56" s="67" t="s">
        <v>18</v>
      </c>
      <c r="I56" s="68" t="s">
        <v>52</v>
      </c>
      <c r="J56" s="3"/>
    </row>
    <row r="57" spans="1:14" ht="14.25">
      <c r="A57" s="75">
        <v>47</v>
      </c>
      <c r="B57" s="65" t="s">
        <v>71</v>
      </c>
      <c r="C57" s="70"/>
      <c r="D57" s="205"/>
      <c r="E57" s="206"/>
      <c r="F57" s="206"/>
      <c r="G57" s="207" t="s">
        <v>62</v>
      </c>
      <c r="H57" s="208" t="s">
        <v>18</v>
      </c>
      <c r="I57" s="209" t="s">
        <v>60</v>
      </c>
      <c r="J57" s="206"/>
      <c r="K57" s="206"/>
    </row>
    <row r="58" spans="1:14" ht="14.25">
      <c r="A58" s="75">
        <v>48</v>
      </c>
      <c r="B58" s="65" t="s">
        <v>72</v>
      </c>
      <c r="C58" s="73"/>
      <c r="D58" s="74"/>
      <c r="E58" s="3"/>
      <c r="F58" s="3"/>
      <c r="G58" s="66" t="s">
        <v>57</v>
      </c>
      <c r="H58" s="67" t="s">
        <v>18</v>
      </c>
      <c r="I58" s="68" t="s">
        <v>18</v>
      </c>
      <c r="J58" s="3"/>
    </row>
    <row r="59" spans="1:14" ht="14.25">
      <c r="A59" s="71"/>
      <c r="B59" s="58" t="s">
        <v>73</v>
      </c>
      <c r="C59" s="57"/>
      <c r="D59" s="74"/>
      <c r="E59" s="3"/>
      <c r="F59" s="3"/>
      <c r="G59" s="66"/>
      <c r="H59" s="67"/>
      <c r="I59" s="68"/>
      <c r="J59" s="3"/>
    </row>
    <row r="60" spans="1:14" ht="14.25">
      <c r="A60" s="75">
        <v>49</v>
      </c>
      <c r="B60" s="65" t="s">
        <v>70</v>
      </c>
      <c r="C60" s="73"/>
      <c r="D60" s="74"/>
      <c r="E60" s="3"/>
      <c r="F60" s="3"/>
      <c r="G60" s="66" t="s">
        <v>39</v>
      </c>
      <c r="H60" s="67" t="s">
        <v>18</v>
      </c>
      <c r="I60" s="68" t="s">
        <v>52</v>
      </c>
      <c r="J60" s="3"/>
    </row>
    <row r="61" spans="1:14" ht="14.25">
      <c r="A61" s="75">
        <v>50</v>
      </c>
      <c r="B61" s="65" t="s">
        <v>69</v>
      </c>
      <c r="C61" s="73"/>
      <c r="D61" s="74"/>
      <c r="E61" s="3"/>
      <c r="F61" s="3"/>
      <c r="G61" s="66" t="s">
        <v>46</v>
      </c>
      <c r="H61" s="67" t="s">
        <v>18</v>
      </c>
      <c r="I61" s="68" t="s">
        <v>27</v>
      </c>
      <c r="J61" s="3"/>
    </row>
    <row r="62" spans="1:14" ht="14.25">
      <c r="A62" s="75">
        <v>51</v>
      </c>
      <c r="B62" s="65" t="s">
        <v>72</v>
      </c>
      <c r="C62" s="70"/>
      <c r="D62" s="74"/>
      <c r="E62" s="3"/>
      <c r="F62" s="3"/>
      <c r="G62" s="66" t="s">
        <v>62</v>
      </c>
      <c r="H62" s="67" t="s">
        <v>18</v>
      </c>
      <c r="I62" s="68" t="s">
        <v>18</v>
      </c>
      <c r="J62" s="3"/>
    </row>
    <row r="63" spans="1:14" ht="14.25">
      <c r="A63" s="75">
        <v>52</v>
      </c>
      <c r="B63" s="65" t="s">
        <v>71</v>
      </c>
      <c r="C63" s="73"/>
      <c r="D63" s="74"/>
      <c r="E63" s="76"/>
      <c r="F63" s="76"/>
      <c r="G63" s="77" t="s">
        <v>57</v>
      </c>
      <c r="H63" s="67" t="s">
        <v>18</v>
      </c>
      <c r="I63" s="68" t="s">
        <v>60</v>
      </c>
      <c r="J63" s="3"/>
    </row>
    <row r="64" spans="1:14" ht="14.25">
      <c r="A64" s="71"/>
      <c r="B64" s="58" t="s">
        <v>74</v>
      </c>
      <c r="C64" s="57"/>
      <c r="D64" s="74"/>
      <c r="E64" s="3"/>
      <c r="F64" s="3"/>
      <c r="G64" s="66"/>
      <c r="H64" s="67"/>
      <c r="I64" s="68"/>
      <c r="J64" s="3"/>
    </row>
    <row r="65" spans="1:11" ht="14.25">
      <c r="A65" s="75">
        <v>53</v>
      </c>
      <c r="B65" s="65" t="s">
        <v>69</v>
      </c>
      <c r="C65" s="73"/>
      <c r="D65" s="74"/>
      <c r="E65" s="3"/>
      <c r="F65" s="3"/>
      <c r="G65" s="66" t="s">
        <v>39</v>
      </c>
      <c r="H65" s="67" t="s">
        <v>18</v>
      </c>
      <c r="I65" s="68" t="s">
        <v>46</v>
      </c>
      <c r="J65" s="3"/>
    </row>
    <row r="66" spans="1:11" ht="14.25">
      <c r="A66" s="75">
        <v>54</v>
      </c>
      <c r="B66" s="65" t="s">
        <v>70</v>
      </c>
      <c r="C66" s="73"/>
      <c r="D66" s="74"/>
      <c r="E66" s="3"/>
      <c r="F66" s="3"/>
      <c r="G66" s="66" t="s">
        <v>27</v>
      </c>
      <c r="H66" s="67" t="s">
        <v>18</v>
      </c>
      <c r="I66" s="68" t="s">
        <v>52</v>
      </c>
      <c r="J66" s="3"/>
    </row>
    <row r="67" spans="1:11" ht="14.25">
      <c r="A67" s="75">
        <v>55</v>
      </c>
      <c r="B67" s="65" t="s">
        <v>71</v>
      </c>
      <c r="C67" s="70"/>
      <c r="D67" s="74"/>
      <c r="E67" s="3"/>
      <c r="F67" s="3"/>
      <c r="G67" s="66" t="s">
        <v>62</v>
      </c>
      <c r="H67" s="67" t="s">
        <v>18</v>
      </c>
      <c r="I67" s="78" t="s">
        <v>57</v>
      </c>
      <c r="J67" s="76"/>
      <c r="K67" s="76"/>
    </row>
    <row r="68" spans="1:11" ht="14.25">
      <c r="A68" s="75">
        <v>56</v>
      </c>
      <c r="B68" s="65" t="s">
        <v>69</v>
      </c>
      <c r="C68" s="73"/>
      <c r="D68" s="74"/>
      <c r="E68" s="3"/>
      <c r="F68" s="3"/>
      <c r="G68" s="66" t="s">
        <v>60</v>
      </c>
      <c r="H68" s="67" t="s">
        <v>18</v>
      </c>
      <c r="I68" s="68" t="s">
        <v>18</v>
      </c>
      <c r="J68" s="3"/>
    </row>
    <row r="72" spans="1:11">
      <c r="A72" s="54" t="s">
        <v>17</v>
      </c>
      <c r="B72" s="6"/>
      <c r="C72" s="6" t="s">
        <v>170</v>
      </c>
    </row>
    <row r="73" spans="1:11">
      <c r="C73" s="6" t="s">
        <v>171</v>
      </c>
    </row>
    <row r="74" spans="1:11">
      <c r="C74" s="3"/>
      <c r="D74" s="3"/>
      <c r="E74" s="3"/>
      <c r="F74" s="3"/>
      <c r="G74" s="3"/>
      <c r="H74" s="3"/>
      <c r="I74" s="3"/>
      <c r="J74" s="3"/>
    </row>
    <row r="75" spans="1:11">
      <c r="C75" s="3"/>
      <c r="D75" s="3"/>
      <c r="E75" s="3"/>
      <c r="F75" s="3"/>
      <c r="G75" s="3"/>
      <c r="H75" s="3"/>
      <c r="I75" s="3"/>
      <c r="J75" s="3"/>
    </row>
    <row r="76" spans="1:11">
      <c r="C76" s="3"/>
      <c r="D76" s="3"/>
      <c r="E76" s="3"/>
      <c r="F76" s="3"/>
      <c r="G76" s="3"/>
      <c r="H76" s="3"/>
      <c r="I76" s="3"/>
      <c r="J76" s="3"/>
    </row>
    <row r="77" spans="1:11">
      <c r="C77" s="3"/>
      <c r="D77" s="3"/>
      <c r="E77" s="3"/>
      <c r="F77" s="3"/>
      <c r="G77" s="3"/>
      <c r="H77" s="3"/>
      <c r="I77" s="3"/>
      <c r="J77" s="3"/>
    </row>
    <row r="78" spans="1:11">
      <c r="C78" s="3"/>
      <c r="D78" s="3"/>
      <c r="E78" s="3"/>
      <c r="F78" s="3"/>
      <c r="G78" s="3"/>
      <c r="H78" s="3"/>
      <c r="I78" s="3"/>
      <c r="J78" s="3"/>
    </row>
    <row r="79" spans="1:11">
      <c r="C79" s="3"/>
      <c r="D79" s="3"/>
      <c r="E79" s="3"/>
      <c r="F79" s="3"/>
      <c r="G79" s="3"/>
      <c r="H79" s="3"/>
      <c r="I79" s="3"/>
      <c r="J79" s="3"/>
    </row>
    <row r="80" spans="1:11">
      <c r="C80" s="3"/>
      <c r="D80" s="3"/>
      <c r="E80" s="3"/>
      <c r="F80" s="3"/>
      <c r="G80" s="3"/>
      <c r="H80" s="3"/>
      <c r="I80" s="3"/>
      <c r="J80" s="3"/>
    </row>
    <row r="81" spans="3:10">
      <c r="C81" s="3"/>
      <c r="D81" s="3"/>
      <c r="E81" s="3"/>
      <c r="F81" s="3"/>
      <c r="G81" s="3"/>
      <c r="H81" s="3"/>
      <c r="I81" s="3"/>
      <c r="J81" s="3"/>
    </row>
    <row r="82" spans="3:10">
      <c r="C82" s="3"/>
      <c r="D82" s="3"/>
      <c r="E82" s="3"/>
      <c r="F82" s="3"/>
      <c r="G82" s="3"/>
      <c r="H82" s="3"/>
      <c r="I82" s="3"/>
      <c r="J82" s="3"/>
    </row>
    <row r="83" spans="3:10">
      <c r="C83" s="3"/>
      <c r="D83" s="3"/>
      <c r="E83" s="3"/>
      <c r="F83" s="3"/>
      <c r="G83" s="3"/>
      <c r="H83" s="3"/>
      <c r="I83" s="3"/>
      <c r="J83" s="3"/>
    </row>
    <row r="84" spans="3:10">
      <c r="C84" s="3"/>
      <c r="D84" s="3"/>
      <c r="E84" s="3"/>
      <c r="F84" s="3"/>
      <c r="G84" s="3"/>
      <c r="H84" s="3"/>
      <c r="I84" s="3"/>
      <c r="J84" s="3"/>
    </row>
    <row r="85" spans="3:10">
      <c r="C85" s="3"/>
      <c r="D85" s="3"/>
      <c r="E85" s="3"/>
      <c r="F85" s="3"/>
      <c r="G85" s="3"/>
      <c r="H85" s="3"/>
      <c r="I85" s="3"/>
      <c r="J85" s="3"/>
    </row>
    <row r="86" spans="3:10">
      <c r="C86" s="3"/>
      <c r="D86" s="3"/>
      <c r="E86" s="3"/>
      <c r="F86" s="3"/>
      <c r="G86" s="3"/>
      <c r="H86" s="3"/>
      <c r="I86" s="3"/>
      <c r="J86" s="3"/>
    </row>
    <row r="87" spans="3:10">
      <c r="C87" s="3"/>
      <c r="D87" s="3"/>
      <c r="E87" s="3"/>
      <c r="F87" s="3"/>
      <c r="G87" s="3"/>
      <c r="H87" s="3"/>
      <c r="I87" s="3"/>
      <c r="J87" s="3"/>
    </row>
    <row r="88" spans="3:10">
      <c r="C88" s="3"/>
      <c r="D88" s="3"/>
      <c r="E88" s="3"/>
      <c r="F88" s="3"/>
      <c r="G88" s="3"/>
      <c r="H88" s="3"/>
      <c r="I88" s="3"/>
      <c r="J88" s="3"/>
    </row>
    <row r="89" spans="3:10">
      <c r="C89" s="3"/>
      <c r="D89" s="3"/>
      <c r="E89" s="3"/>
      <c r="F89" s="3"/>
      <c r="G89" s="3"/>
      <c r="H89" s="3"/>
      <c r="I89" s="3"/>
      <c r="J89" s="3"/>
    </row>
    <row r="90" spans="3:10">
      <c r="C90" s="3"/>
      <c r="D90" s="3"/>
      <c r="E90" s="3"/>
      <c r="F90" s="3"/>
      <c r="G90" s="3"/>
      <c r="H90" s="3"/>
      <c r="I90" s="3"/>
      <c r="J90" s="3"/>
    </row>
    <row r="91" spans="3:10">
      <c r="C91" s="3"/>
      <c r="D91" s="3"/>
      <c r="E91" s="3"/>
      <c r="F91" s="3"/>
      <c r="G91" s="3"/>
      <c r="H91" s="3"/>
      <c r="I91" s="3"/>
      <c r="J91" s="3"/>
    </row>
    <row r="92" spans="3:10">
      <c r="C92" s="3"/>
      <c r="D92" s="3"/>
      <c r="E92" s="3"/>
      <c r="F92" s="3"/>
      <c r="G92" s="3"/>
      <c r="H92" s="3"/>
      <c r="I92" s="3"/>
      <c r="J92" s="3"/>
    </row>
    <row r="93" spans="3:10">
      <c r="C93" s="3"/>
      <c r="D93" s="3"/>
      <c r="E93" s="3"/>
      <c r="F93" s="3"/>
      <c r="G93" s="3"/>
      <c r="H93" s="3"/>
      <c r="I93" s="3"/>
      <c r="J93" s="3"/>
    </row>
    <row r="94" spans="3:10">
      <c r="C94" s="3"/>
      <c r="D94" s="3"/>
      <c r="E94" s="3"/>
      <c r="F94" s="3"/>
      <c r="G94" s="3"/>
      <c r="H94" s="3"/>
      <c r="I94" s="3"/>
      <c r="J94" s="3"/>
    </row>
    <row r="95" spans="3:10">
      <c r="C95" s="3"/>
      <c r="D95" s="3"/>
      <c r="E95" s="3"/>
      <c r="F95" s="3"/>
      <c r="G95" s="3"/>
      <c r="H95" s="3"/>
      <c r="I95" s="3"/>
      <c r="J95" s="3"/>
    </row>
    <row r="96" spans="3:10">
      <c r="C96" s="3"/>
      <c r="D96" s="3"/>
      <c r="E96" s="3"/>
      <c r="F96" s="3"/>
      <c r="G96" s="3"/>
      <c r="H96" s="3"/>
      <c r="I96" s="3"/>
      <c r="J96" s="3"/>
    </row>
    <row r="97" spans="3:10">
      <c r="C97" s="3"/>
      <c r="D97" s="3"/>
      <c r="E97" s="3"/>
      <c r="F97" s="3"/>
      <c r="G97" s="3"/>
      <c r="H97" s="3"/>
      <c r="I97" s="3"/>
      <c r="J97" s="3"/>
    </row>
    <row r="98" spans="3:10">
      <c r="C98" s="3"/>
      <c r="D98" s="3"/>
      <c r="E98" s="3"/>
      <c r="F98" s="3"/>
      <c r="G98" s="3"/>
      <c r="H98" s="3"/>
      <c r="I98" s="3"/>
      <c r="J98" s="3"/>
    </row>
    <row r="99" spans="3:10">
      <c r="C99" s="3"/>
      <c r="D99" s="3"/>
      <c r="E99" s="3"/>
      <c r="F99" s="3"/>
      <c r="G99" s="3"/>
      <c r="H99" s="3"/>
      <c r="I99" s="3"/>
      <c r="J99" s="3"/>
    </row>
    <row r="100" spans="3:10">
      <c r="C100" s="3"/>
      <c r="D100" s="3"/>
      <c r="E100" s="3"/>
      <c r="F100" s="3"/>
      <c r="G100" s="3"/>
      <c r="H100" s="3"/>
      <c r="I100" s="3"/>
      <c r="J100" s="3"/>
    </row>
    <row r="101" spans="3:10">
      <c r="C101" s="3"/>
      <c r="D101" s="3"/>
      <c r="E101" s="3"/>
      <c r="F101" s="3"/>
      <c r="G101" s="3"/>
      <c r="H101" s="3"/>
      <c r="I101" s="3"/>
      <c r="J101" s="3"/>
    </row>
    <row r="102" spans="3:10">
      <c r="C102" s="3"/>
      <c r="D102" s="3"/>
      <c r="E102" s="3"/>
      <c r="F102" s="3"/>
      <c r="G102" s="3"/>
      <c r="H102" s="3"/>
      <c r="I102" s="3"/>
      <c r="J102" s="3"/>
    </row>
    <row r="103" spans="3:10">
      <c r="C103" s="3"/>
      <c r="D103" s="3"/>
      <c r="E103" s="3"/>
      <c r="F103" s="3"/>
      <c r="G103" s="3"/>
      <c r="H103" s="3"/>
      <c r="I103" s="3"/>
      <c r="J103" s="3"/>
    </row>
    <row r="104" spans="3:10">
      <c r="C104" s="3"/>
      <c r="D104" s="3"/>
      <c r="E104" s="3"/>
      <c r="F104" s="3"/>
      <c r="G104" s="3"/>
      <c r="H104" s="3"/>
      <c r="I104" s="3"/>
      <c r="J104" s="3"/>
    </row>
    <row r="105" spans="3:10">
      <c r="C105" s="3"/>
      <c r="D105" s="3"/>
      <c r="E105" s="3"/>
      <c r="F105" s="3"/>
      <c r="G105" s="3"/>
      <c r="H105" s="3"/>
      <c r="I105" s="3"/>
      <c r="J105" s="3"/>
    </row>
    <row r="106" spans="3:10">
      <c r="C106" s="3"/>
      <c r="D106" s="3"/>
      <c r="E106" s="3"/>
      <c r="F106" s="3"/>
      <c r="G106" s="3"/>
      <c r="H106" s="3"/>
      <c r="I106" s="3"/>
      <c r="J106" s="3"/>
    </row>
    <row r="107" spans="3:10">
      <c r="C107" s="3"/>
      <c r="D107" s="3"/>
      <c r="E107" s="3"/>
      <c r="F107" s="3"/>
      <c r="G107" s="3"/>
      <c r="H107" s="3"/>
      <c r="I107" s="3"/>
      <c r="J107" s="3"/>
    </row>
    <row r="108" spans="3:10">
      <c r="C108" s="3"/>
      <c r="D108" s="3"/>
      <c r="E108" s="3"/>
      <c r="F108" s="3"/>
      <c r="G108" s="3"/>
      <c r="H108" s="3"/>
      <c r="I108" s="3"/>
      <c r="J108" s="3"/>
    </row>
    <row r="109" spans="3:10">
      <c r="C109" s="3"/>
      <c r="D109" s="3"/>
      <c r="E109" s="3"/>
      <c r="F109" s="3"/>
      <c r="G109" s="3"/>
      <c r="H109" s="3"/>
      <c r="I109" s="3"/>
      <c r="J109" s="3"/>
    </row>
    <row r="110" spans="3:10">
      <c r="C110" s="3"/>
      <c r="D110" s="3"/>
      <c r="E110" s="3"/>
      <c r="F110" s="3"/>
      <c r="G110" s="3"/>
      <c r="H110" s="3"/>
      <c r="I110" s="3"/>
      <c r="J110" s="3"/>
    </row>
    <row r="111" spans="3:10">
      <c r="C111" s="3"/>
      <c r="D111" s="3"/>
      <c r="E111" s="3"/>
      <c r="F111" s="3"/>
      <c r="G111" s="3"/>
      <c r="H111" s="3"/>
      <c r="I111" s="3"/>
      <c r="J111" s="3"/>
    </row>
    <row r="112" spans="3:10">
      <c r="C112" s="3"/>
      <c r="D112" s="3"/>
      <c r="E112" s="3"/>
      <c r="F112" s="3"/>
      <c r="G112" s="3"/>
      <c r="H112" s="3"/>
      <c r="I112" s="3"/>
      <c r="J112" s="3"/>
    </row>
    <row r="113" spans="3:15">
      <c r="C113" s="3"/>
      <c r="D113" s="3"/>
      <c r="E113" s="3"/>
      <c r="F113" s="3"/>
      <c r="G113" s="3"/>
      <c r="H113" s="3"/>
      <c r="I113" s="3"/>
      <c r="J113" s="3"/>
    </row>
    <row r="114" spans="3:15">
      <c r="C114" s="3"/>
      <c r="D114" s="3"/>
      <c r="E114" s="3"/>
      <c r="F114" s="3"/>
      <c r="G114" s="3"/>
      <c r="H114" s="3"/>
      <c r="I114" s="3"/>
      <c r="J114" s="3"/>
    </row>
    <row r="115" spans="3:15">
      <c r="C115" s="3"/>
      <c r="D115" s="3"/>
      <c r="E115" s="3"/>
      <c r="F115" s="3"/>
      <c r="G115" s="3"/>
      <c r="H115" s="3"/>
      <c r="I115" s="3"/>
      <c r="J115" s="3"/>
    </row>
    <row r="116" spans="3:15">
      <c r="C116" s="3"/>
      <c r="D116" s="3"/>
      <c r="E116" s="3"/>
      <c r="F116" s="3"/>
      <c r="G116" s="3"/>
      <c r="H116" s="3"/>
      <c r="I116" s="3"/>
      <c r="J116" s="3"/>
    </row>
    <row r="117" spans="3:15">
      <c r="C117" s="3"/>
      <c r="D117" s="3"/>
      <c r="E117" s="3"/>
      <c r="F117" s="3"/>
      <c r="G117" s="3"/>
      <c r="H117" s="3"/>
      <c r="I117" s="3"/>
      <c r="J117" s="3"/>
    </row>
    <row r="118" spans="3:15">
      <c r="C118" s="3"/>
      <c r="D118" s="3"/>
      <c r="E118" s="3"/>
      <c r="F118" s="3"/>
      <c r="G118" s="3"/>
      <c r="H118" s="3"/>
      <c r="I118" s="3"/>
      <c r="J118" s="3"/>
    </row>
    <row r="122" spans="3:15">
      <c r="N122" s="69"/>
      <c r="O122" s="69"/>
    </row>
    <row r="123" spans="3:15">
      <c r="N123" s="69">
        <v>20</v>
      </c>
      <c r="O123" s="69">
        <v>10</v>
      </c>
    </row>
    <row r="124" spans="3:15">
      <c r="N124" s="69">
        <v>30</v>
      </c>
      <c r="O124" s="69">
        <v>40</v>
      </c>
    </row>
    <row r="125" spans="3:15">
      <c r="N125" s="69">
        <v>70</v>
      </c>
      <c r="O125" s="69">
        <v>60</v>
      </c>
    </row>
    <row r="126" spans="3:15">
      <c r="N126" s="69">
        <v>50</v>
      </c>
      <c r="O126" s="69">
        <v>80</v>
      </c>
    </row>
    <row r="127" spans="3:15">
      <c r="N127" s="69"/>
      <c r="O127" s="69"/>
    </row>
    <row r="128" spans="3:15">
      <c r="N128" s="69">
        <v>20</v>
      </c>
      <c r="O128" s="69">
        <v>40</v>
      </c>
    </row>
    <row r="129" spans="14:15">
      <c r="N129" s="69">
        <v>30</v>
      </c>
      <c r="O129" s="69">
        <v>10</v>
      </c>
    </row>
    <row r="130" spans="14:15">
      <c r="N130" s="69">
        <v>70</v>
      </c>
      <c r="O130" s="69">
        <v>80</v>
      </c>
    </row>
    <row r="131" spans="14:15">
      <c r="N131" s="69">
        <v>50</v>
      </c>
      <c r="O131" s="69">
        <v>60</v>
      </c>
    </row>
    <row r="132" spans="14:15">
      <c r="N132" s="69"/>
      <c r="O132" s="69"/>
    </row>
    <row r="133" spans="14:15">
      <c r="N133" s="69">
        <v>20</v>
      </c>
      <c r="O133" s="69">
        <v>30</v>
      </c>
    </row>
    <row r="134" spans="14:15">
      <c r="N134" s="69">
        <v>10</v>
      </c>
      <c r="O134" s="69">
        <v>40</v>
      </c>
    </row>
    <row r="135" spans="14:15">
      <c r="N135" s="69">
        <v>70</v>
      </c>
      <c r="O135" s="69">
        <v>50</v>
      </c>
    </row>
    <row r="136" spans="14:15">
      <c r="N136" s="69">
        <v>60</v>
      </c>
      <c r="O136" s="69">
        <v>80</v>
      </c>
    </row>
  </sheetData>
  <mergeCells count="31">
    <mergeCell ref="A51:L51"/>
    <mergeCell ref="A52:L52"/>
    <mergeCell ref="A38:A41"/>
    <mergeCell ref="K38:K41"/>
    <mergeCell ref="L38:L41"/>
    <mergeCell ref="A30:A33"/>
    <mergeCell ref="K30:K33"/>
    <mergeCell ref="L30:L33"/>
    <mergeCell ref="A34:A37"/>
    <mergeCell ref="K34:K37"/>
    <mergeCell ref="L34:L37"/>
    <mergeCell ref="A22:A25"/>
    <mergeCell ref="K22:K25"/>
    <mergeCell ref="L22:L25"/>
    <mergeCell ref="A26:A29"/>
    <mergeCell ref="K26:K29"/>
    <mergeCell ref="L26:L29"/>
    <mergeCell ref="A14:A17"/>
    <mergeCell ref="K14:K17"/>
    <mergeCell ref="L14:L17"/>
    <mergeCell ref="A18:A21"/>
    <mergeCell ref="K18:K21"/>
    <mergeCell ref="L18:L21"/>
    <mergeCell ref="A10:A13"/>
    <mergeCell ref="K10:K13"/>
    <mergeCell ref="L10:L13"/>
    <mergeCell ref="A1:L1"/>
    <mergeCell ref="A2:L2"/>
    <mergeCell ref="A3:L3"/>
    <mergeCell ref="A4:L4"/>
    <mergeCell ref="A8:L8"/>
  </mergeCells>
  <conditionalFormatting sqref="D12:J12 C16 E16:J16 C20:D20 F20:J20 C24:E24 G24:J24 C28:F28 H28:J28 C32:G32 I32:J32 C36:H36 J36 C40:I40">
    <cfRule type="expression" dxfId="79" priority="3" stopIfTrue="1">
      <formula>C13="0 - 0"</formula>
    </cfRule>
  </conditionalFormatting>
  <conditionalFormatting sqref="K10:K41 J38:J41 I34:I39 C10:C15 D10:J11 C18:C19 D14:D19 E14:J15 C22:D23 E18:E23 F18:J19 C26:E27 F22:F27 G22:J23 C30:F31 G26:G31 H26:J27 C34:G35 H30:H35 C38:H39 I30:J31 J34:J35">
    <cfRule type="cellIs" dxfId="78" priority="2" stopIfTrue="1" operator="equal">
      <formula>0</formula>
    </cfRule>
  </conditionalFormatting>
  <conditionalFormatting sqref="D13:J13 C17 E17:J17 C21:D21 F21:J21 C25:E25 G25:J25 C29:F29 H29:J29 C33:G33 I33:J33 C37:H37 J37 C41:I41">
    <cfRule type="cellIs" dxfId="77" priority="1" stopIfTrue="1" operator="equal">
      <formula>"0 - 0"</formula>
    </cfRule>
  </conditionalFormatting>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582"/>
  <sheetViews>
    <sheetView topLeftCell="D1" workbookViewId="0">
      <selection activeCell="AV518" sqref="AV518"/>
    </sheetView>
  </sheetViews>
  <sheetFormatPr defaultRowHeight="15" outlineLevelRow="1" outlineLevelCol="1"/>
  <cols>
    <col min="1" max="1" width="3" hidden="1" customWidth="1" outlineLevel="1"/>
    <col min="2" max="2" width="4" hidden="1" customWidth="1" outlineLevel="1"/>
    <col min="3" max="3" width="2.42578125" bestFit="1" customWidth="1" collapsed="1"/>
    <col min="4" max="4" width="2.5703125" bestFit="1" customWidth="1"/>
    <col min="5" max="5" width="22.28515625" bestFit="1" customWidth="1"/>
    <col min="6" max="6" width="3" bestFit="1" customWidth="1"/>
    <col min="7" max="7" width="2.42578125" bestFit="1" customWidth="1"/>
    <col min="8" max="8" width="22.28515625" bestFit="1" customWidth="1"/>
    <col min="9" max="13" width="5.5703125" style="184" customWidth="1"/>
    <col min="14" max="33" width="3" hidden="1" customWidth="1" outlineLevel="1"/>
    <col min="34" max="34" width="3.5703125" bestFit="1" customWidth="1" collapsed="1"/>
    <col min="35" max="35" width="3.42578125" bestFit="1" customWidth="1"/>
    <col min="36" max="36" width="3.5703125" bestFit="1" customWidth="1"/>
    <col min="37" max="38" width="3" hidden="1" customWidth="1" outlineLevel="1"/>
    <col min="39" max="44" width="8.85546875" hidden="1" customWidth="1" outlineLevel="1"/>
    <col min="45" max="45" width="8.85546875" customWidth="1" collapsed="1"/>
    <col min="46" max="46" width="15.7109375" style="185" bestFit="1" customWidth="1"/>
    <col min="47" max="47" width="2.7109375" customWidth="1"/>
    <col min="48" max="48" width="24.85546875" bestFit="1" customWidth="1"/>
    <col min="49" max="49" width="2.7109375" customWidth="1"/>
    <col min="50" max="50" width="24.85546875" bestFit="1" customWidth="1"/>
    <col min="51" max="55" width="6" bestFit="1" customWidth="1"/>
    <col min="56" max="56" width="6" customWidth="1"/>
    <col min="57" max="58" width="5.28515625" customWidth="1"/>
    <col min="60" max="60" width="2.7109375" bestFit="1" customWidth="1"/>
    <col min="61" max="61" width="24.28515625" bestFit="1" customWidth="1"/>
    <col min="62" max="62" width="2.7109375" bestFit="1" customWidth="1"/>
    <col min="63" max="63" width="24.28515625" bestFit="1" customWidth="1"/>
    <col min="64" max="73" width="3.7109375" customWidth="1"/>
    <col min="74" max="74" width="5.7109375" bestFit="1" customWidth="1"/>
    <col min="75" max="76" width="3.85546875" customWidth="1"/>
    <col min="78" max="78" width="23.140625" bestFit="1" customWidth="1"/>
    <col min="79" max="79" width="15.28515625" customWidth="1"/>
    <col min="80" max="80" width="23.140625" bestFit="1" customWidth="1"/>
    <col min="81" max="81" width="6.28515625" customWidth="1"/>
    <col min="82" max="82" width="14.85546875" customWidth="1"/>
    <col min="84" max="84" width="16.5703125" customWidth="1"/>
    <col min="85" max="85" width="22" customWidth="1"/>
  </cols>
  <sheetData>
    <row r="1" spans="1:85" s="106" customFormat="1">
      <c r="B1" s="106">
        <v>1</v>
      </c>
      <c r="C1" s="106">
        <v>2</v>
      </c>
      <c r="D1" s="106">
        <v>3</v>
      </c>
      <c r="E1" s="106">
        <v>4</v>
      </c>
      <c r="F1" s="106">
        <v>5</v>
      </c>
      <c r="G1" s="106">
        <v>6</v>
      </c>
      <c r="H1" s="106">
        <v>7</v>
      </c>
      <c r="I1" s="107">
        <v>8</v>
      </c>
      <c r="J1" s="107">
        <v>9</v>
      </c>
      <c r="K1" s="107">
        <v>10</v>
      </c>
      <c r="L1" s="107">
        <v>11</v>
      </c>
      <c r="M1" s="107">
        <v>12</v>
      </c>
      <c r="N1" s="106">
        <v>13</v>
      </c>
      <c r="O1" s="106">
        <v>14</v>
      </c>
      <c r="P1" s="106">
        <v>15</v>
      </c>
      <c r="Q1" s="106">
        <v>16</v>
      </c>
      <c r="R1" s="106">
        <v>17</v>
      </c>
      <c r="S1" s="106">
        <v>18</v>
      </c>
      <c r="T1" s="106">
        <v>19</v>
      </c>
      <c r="U1" s="106">
        <v>20</v>
      </c>
      <c r="V1" s="106">
        <v>21</v>
      </c>
      <c r="W1" s="106">
        <v>22</v>
      </c>
      <c r="X1" s="106">
        <v>23</v>
      </c>
      <c r="Y1" s="106">
        <v>24</v>
      </c>
      <c r="Z1" s="106">
        <v>25</v>
      </c>
      <c r="AA1" s="106">
        <v>26</v>
      </c>
      <c r="AB1" s="106">
        <v>27</v>
      </c>
      <c r="AC1" s="106">
        <v>28</v>
      </c>
      <c r="AD1" s="106">
        <v>29</v>
      </c>
      <c r="AE1" s="106">
        <v>30</v>
      </c>
      <c r="AF1" s="106">
        <v>31</v>
      </c>
      <c r="AG1" s="106">
        <v>32</v>
      </c>
      <c r="AH1" s="106">
        <v>33</v>
      </c>
      <c r="AI1" s="106">
        <v>34</v>
      </c>
      <c r="AJ1" s="106">
        <v>35</v>
      </c>
      <c r="AK1" s="106">
        <v>36</v>
      </c>
      <c r="AL1" s="106">
        <v>37</v>
      </c>
      <c r="AM1" s="106">
        <v>38</v>
      </c>
      <c r="AN1" s="106">
        <v>39</v>
      </c>
      <c r="AO1" s="106">
        <v>40</v>
      </c>
      <c r="AP1" s="106">
        <v>41</v>
      </c>
      <c r="AQ1" s="106">
        <v>42</v>
      </c>
      <c r="AR1" s="106">
        <v>43</v>
      </c>
      <c r="AT1" s="108"/>
    </row>
    <row r="2" spans="1:85" s="109" customFormat="1">
      <c r="E2" s="110" t="s">
        <v>130</v>
      </c>
      <c r="H2" s="110" t="s">
        <v>131</v>
      </c>
      <c r="I2" s="111">
        <v>1</v>
      </c>
      <c r="J2" s="112">
        <v>2</v>
      </c>
      <c r="K2" s="112">
        <v>3</v>
      </c>
      <c r="L2" s="111">
        <v>4</v>
      </c>
      <c r="M2" s="112">
        <v>5</v>
      </c>
      <c r="N2" s="113"/>
      <c r="O2" s="113"/>
      <c r="P2" s="114"/>
      <c r="Q2" s="114"/>
      <c r="R2" s="113"/>
      <c r="S2" s="113"/>
      <c r="T2" s="114"/>
      <c r="U2" s="114"/>
      <c r="V2" s="113"/>
      <c r="W2" s="113"/>
      <c r="X2" s="114">
        <v>1</v>
      </c>
      <c r="Y2" s="114">
        <v>2</v>
      </c>
      <c r="Z2" s="114">
        <v>3</v>
      </c>
      <c r="AA2" s="114">
        <v>4</v>
      </c>
      <c r="AB2" s="114">
        <v>5</v>
      </c>
      <c r="AC2" s="114">
        <v>1</v>
      </c>
      <c r="AD2" s="114">
        <v>2</v>
      </c>
      <c r="AE2" s="114">
        <v>3</v>
      </c>
      <c r="AF2" s="114">
        <v>4</v>
      </c>
      <c r="AG2" s="114">
        <v>5</v>
      </c>
      <c r="AH2" s="114"/>
      <c r="AT2" s="115"/>
    </row>
    <row r="3" spans="1:85" s="109" customFormat="1" hidden="1" outlineLevel="1">
      <c r="A3" s="116">
        <v>1</v>
      </c>
      <c r="B3" s="87">
        <v>1</v>
      </c>
      <c r="C3" s="87">
        <v>3</v>
      </c>
      <c r="D3" s="91">
        <v>1</v>
      </c>
      <c r="E3" s="117" t="s">
        <v>27</v>
      </c>
      <c r="F3" s="87">
        <v>9</v>
      </c>
      <c r="G3" s="91">
        <v>5</v>
      </c>
      <c r="H3" s="118" t="s">
        <v>57</v>
      </c>
      <c r="I3" s="82"/>
      <c r="J3" s="83"/>
      <c r="K3" s="83"/>
      <c r="L3" s="83"/>
      <c r="M3" s="83"/>
      <c r="N3" s="84"/>
      <c r="O3" s="84"/>
      <c r="P3" s="84"/>
      <c r="Q3" s="84"/>
      <c r="R3" s="84"/>
      <c r="S3" s="84"/>
      <c r="T3" s="84"/>
      <c r="U3" s="84"/>
      <c r="V3" s="84"/>
      <c r="W3" s="84"/>
      <c r="X3" s="85"/>
      <c r="Y3" s="85"/>
      <c r="Z3" s="85"/>
      <c r="AA3" s="85"/>
      <c r="AB3" s="85"/>
      <c r="AC3" s="85"/>
      <c r="AD3" s="85"/>
      <c r="AE3" s="85"/>
      <c r="AF3" s="85"/>
      <c r="AG3" s="85"/>
      <c r="AH3" s="85"/>
      <c r="AI3" s="85"/>
      <c r="AJ3" s="86"/>
      <c r="AO3" s="109" t="s">
        <v>132</v>
      </c>
      <c r="AP3" s="109" t="s">
        <v>132</v>
      </c>
      <c r="AT3" s="119" t="str">
        <f>"Match no "&amp;A3</f>
        <v>Match no 1</v>
      </c>
      <c r="AU3" s="120">
        <f>BE11</f>
        <v>4</v>
      </c>
      <c r="AV3" s="121" t="str">
        <f t="shared" ref="AV3:AV11" si="0">E3</f>
        <v>Maardu LTK</v>
      </c>
      <c r="AW3" s="120">
        <f>BF11</f>
        <v>0</v>
      </c>
      <c r="AX3" s="121" t="str">
        <f t="shared" ref="AX3:AX11" si="1">H3</f>
        <v>Pärnu-Jaagupi LTK</v>
      </c>
      <c r="AY3" s="122" t="s">
        <v>133</v>
      </c>
      <c r="AZ3" s="122" t="s">
        <v>134</v>
      </c>
      <c r="BA3" s="122" t="s">
        <v>135</v>
      </c>
      <c r="BB3" s="122" t="s">
        <v>136</v>
      </c>
      <c r="BC3" s="122" t="s">
        <v>137</v>
      </c>
      <c r="BD3" s="123" t="s">
        <v>138</v>
      </c>
      <c r="BE3" s="292" t="s">
        <v>139</v>
      </c>
      <c r="BF3" s="292"/>
      <c r="BH3" s="124">
        <f>AK12</f>
        <v>4</v>
      </c>
      <c r="BI3" s="125" t="str">
        <f t="shared" ref="BI3:BI11" si="2">E3</f>
        <v>Maardu LTK</v>
      </c>
      <c r="BJ3" s="124">
        <f>AL12</f>
        <v>0</v>
      </c>
      <c r="BK3" s="125" t="str">
        <f>H3</f>
        <v>Pärnu-Jaagupi LTK</v>
      </c>
      <c r="BL3" s="287" t="s">
        <v>133</v>
      </c>
      <c r="BM3" s="288"/>
      <c r="BN3" s="287" t="s">
        <v>134</v>
      </c>
      <c r="BO3" s="288"/>
      <c r="BP3" s="287" t="s">
        <v>135</v>
      </c>
      <c r="BQ3" s="288"/>
      <c r="BR3" s="287" t="s">
        <v>136</v>
      </c>
      <c r="BS3" s="288"/>
      <c r="BT3" s="287" t="s">
        <v>137</v>
      </c>
      <c r="BU3" s="288"/>
      <c r="BV3" s="126" t="s">
        <v>138</v>
      </c>
      <c r="BW3" s="289" t="s">
        <v>139</v>
      </c>
      <c r="BX3" s="290"/>
      <c r="BZ3" s="109" t="s">
        <v>140</v>
      </c>
      <c r="CF3" s="109" t="s">
        <v>140</v>
      </c>
    </row>
    <row r="4" spans="1:85" s="109" customFormat="1" hidden="1" outlineLevel="1">
      <c r="A4" s="116">
        <v>1</v>
      </c>
      <c r="B4" s="87">
        <v>2</v>
      </c>
      <c r="C4" s="87">
        <v>4</v>
      </c>
      <c r="D4" s="87" t="s">
        <v>77</v>
      </c>
      <c r="E4" s="88" t="s">
        <v>114</v>
      </c>
      <c r="F4" s="87">
        <v>11</v>
      </c>
      <c r="G4" s="87" t="s">
        <v>78</v>
      </c>
      <c r="H4" s="88" t="s">
        <v>151</v>
      </c>
      <c r="I4" s="89" t="s">
        <v>99</v>
      </c>
      <c r="J4" s="89" t="s">
        <v>81</v>
      </c>
      <c r="K4" s="89" t="s">
        <v>141</v>
      </c>
      <c r="L4" s="89" t="s">
        <v>96</v>
      </c>
      <c r="M4" s="89" t="s">
        <v>82</v>
      </c>
      <c r="N4" s="79">
        <v>5</v>
      </c>
      <c r="O4" s="79">
        <v>11</v>
      </c>
      <c r="P4" s="79">
        <v>11</v>
      </c>
      <c r="Q4" s="79">
        <v>3</v>
      </c>
      <c r="R4" s="79">
        <v>13</v>
      </c>
      <c r="S4" s="79">
        <v>11</v>
      </c>
      <c r="T4" s="79">
        <v>11</v>
      </c>
      <c r="U4" s="79">
        <v>5</v>
      </c>
      <c r="V4" s="79">
        <v>0</v>
      </c>
      <c r="W4" s="79">
        <v>0</v>
      </c>
      <c r="X4" s="127">
        <v>0</v>
      </c>
      <c r="Y4" s="127">
        <v>1</v>
      </c>
      <c r="Z4" s="127">
        <v>1</v>
      </c>
      <c r="AA4" s="127">
        <v>1</v>
      </c>
      <c r="AB4" s="127">
        <v>0</v>
      </c>
      <c r="AC4" s="127">
        <v>1</v>
      </c>
      <c r="AD4" s="127">
        <v>0</v>
      </c>
      <c r="AE4" s="127">
        <v>0</v>
      </c>
      <c r="AF4" s="127">
        <v>0</v>
      </c>
      <c r="AG4" s="127">
        <v>0</v>
      </c>
      <c r="AH4" s="80">
        <v>3</v>
      </c>
      <c r="AI4" s="80" t="s">
        <v>83</v>
      </c>
      <c r="AJ4" s="80">
        <v>1</v>
      </c>
      <c r="AK4" s="128">
        <f>RANK(AH4,AH4:AJ4,1)-1</f>
        <v>1</v>
      </c>
      <c r="AL4" s="128">
        <f>RANK(AJ4,AH4:AJ4,1)-1</f>
        <v>0</v>
      </c>
      <c r="AT4" s="115" t="str">
        <f>VLOOKUP(A3,Voor,4)&amp;" kell "&amp;TEXT(VLOOKUP(A3,Voor,5),"hh:mm")</f>
        <v>I voor kell 10:00</v>
      </c>
      <c r="AU4" s="129" t="str">
        <f>D4</f>
        <v>A</v>
      </c>
      <c r="AV4" s="130" t="str">
        <f t="shared" si="0"/>
        <v>Alina JAGNENKOVA</v>
      </c>
      <c r="AW4" s="129" t="str">
        <f>G4</f>
        <v>Y</v>
      </c>
      <c r="AX4" s="130" t="str">
        <f t="shared" si="1"/>
        <v>Ketrin SALUMAA</v>
      </c>
      <c r="AY4" s="129" t="str">
        <f>IF(AND(N4=0,O4=0),"",N4&amp;" - "&amp;O4)</f>
        <v>5 - 11</v>
      </c>
      <c r="AZ4" s="129" t="str">
        <f>IF(AND(P4=0,Q4=0),"",P4&amp;" - "&amp;Q4)</f>
        <v>11 - 3</v>
      </c>
      <c r="BA4" s="129" t="str">
        <f>IF(AND(R4=0,S4=0),"",R4&amp;" - "&amp;S4)</f>
        <v>13 - 11</v>
      </c>
      <c r="BB4" s="129" t="str">
        <f>IF(AND(T4=0,U4=0),"",T4&amp;" - "&amp;U4)</f>
        <v>11 - 5</v>
      </c>
      <c r="BC4" s="129" t="str">
        <f>IF(AND(V4=0,W4=0),"",V4&amp;" - "&amp;W4)</f>
        <v/>
      </c>
      <c r="BD4" s="131" t="str">
        <f>IF(AND(AH4=0,AJ4=0),"",AH4&amp;" - "&amp;AJ4)</f>
        <v>3 - 1</v>
      </c>
      <c r="BE4" s="132">
        <f>AK4</f>
        <v>1</v>
      </c>
      <c r="BF4" s="132">
        <f>AL4</f>
        <v>0</v>
      </c>
      <c r="BH4" s="133" t="str">
        <f>D4</f>
        <v>A</v>
      </c>
      <c r="BI4" s="134" t="str">
        <f t="shared" si="2"/>
        <v>Alina JAGNENKOVA</v>
      </c>
      <c r="BJ4" s="133" t="str">
        <f>G4</f>
        <v>Y</v>
      </c>
      <c r="BK4" s="134" t="str">
        <f t="shared" ref="BK4:BK11" si="3">H4</f>
        <v>Ketrin SALUMAA</v>
      </c>
      <c r="BL4" s="135">
        <v>0</v>
      </c>
      <c r="BM4" s="135">
        <f t="shared" ref="BM4:BM11" si="4">IF(AND(N4=0,O4=0),"",O4)</f>
        <v>11</v>
      </c>
      <c r="BN4" s="135">
        <f t="shared" ref="BN4:BN11" si="5">IF(AND(P4=0,Q4=0),"",P4)</f>
        <v>11</v>
      </c>
      <c r="BO4" s="135">
        <f t="shared" ref="BO4:BO11" si="6">IF(AND(P4=0,Q4=0),"",Q4)</f>
        <v>3</v>
      </c>
      <c r="BP4" s="135">
        <f t="shared" ref="BP4:BP11" si="7">IF(AND(R4=0,S4=0),"",R4)</f>
        <v>13</v>
      </c>
      <c r="BQ4" s="135">
        <f t="shared" ref="BQ4:BQ11" si="8">IF(AND(R4=0,S4=0),"",S4)</f>
        <v>11</v>
      </c>
      <c r="BR4" s="135">
        <f t="shared" ref="BR4:BR11" si="9">IF(AND(T4=0,U4=0),"",T4)</f>
        <v>11</v>
      </c>
      <c r="BS4" s="135">
        <f t="shared" ref="BS4:BS11" si="10">IF(AND(T4=0,U4=0),"",U4)</f>
        <v>5</v>
      </c>
      <c r="BT4" s="135" t="str">
        <f t="shared" ref="BT4:BT11" si="11">IF(AND(V4=0,W4=0),"",V4)</f>
        <v/>
      </c>
      <c r="BU4" s="135" t="str">
        <f t="shared" ref="BU4:BU11" si="12">IF(AND(V4=0,W4=0),"",W4)</f>
        <v/>
      </c>
      <c r="BV4" s="136" t="str">
        <f>IF(AND(AH4=0,AJ4=0),"",AH4&amp;" - "&amp;AJ4)</f>
        <v>3 - 1</v>
      </c>
      <c r="BW4" s="137">
        <f>AK4</f>
        <v>1</v>
      </c>
      <c r="BX4" s="137">
        <f>AL4</f>
        <v>0</v>
      </c>
      <c r="BZ4" s="109" t="str">
        <f>IF(BL4="","",BI4)</f>
        <v>Alina JAGNENKOVA</v>
      </c>
      <c r="CA4" s="109" t="str">
        <f>IF(BZ4="","",BI3)</f>
        <v>Maardu LTK</v>
      </c>
      <c r="CB4" s="109" t="str">
        <f>IF(BL4="","",BK4)</f>
        <v>Ketrin SALUMAA</v>
      </c>
      <c r="CC4" s="109" t="str">
        <f>IF(CB4="","",BK3)</f>
        <v>Pärnu-Jaagupi LTK</v>
      </c>
      <c r="CE4" s="109" t="str">
        <f>IF(LEFT(BV4)&gt;RIGHT(BV4),LEFT(BV4)&amp;":"&amp;RIGHT(BV4),RIGHT(BV4)&amp;":"&amp;LEFT(BV4))</f>
        <v>3:1</v>
      </c>
      <c r="CF4" s="109" t="str">
        <f>IF(AH4=AJ4,"",IF(AH4&gt;AJ4,E4,H4))</f>
        <v>Alina JAGNENKOVA</v>
      </c>
      <c r="CG4" s="109" t="str">
        <f>IF(AH4=AJ4,"",IF(AH4&gt;AJ4,H4,E4))</f>
        <v>Ketrin SALUMAA</v>
      </c>
    </row>
    <row r="5" spans="1:85" s="109" customFormat="1" hidden="1" outlineLevel="1">
      <c r="A5" s="116">
        <v>1</v>
      </c>
      <c r="B5" s="87">
        <v>3</v>
      </c>
      <c r="C5" s="87">
        <v>5</v>
      </c>
      <c r="D5" s="87" t="s">
        <v>84</v>
      </c>
      <c r="E5" s="88" t="s">
        <v>152</v>
      </c>
      <c r="F5" s="87">
        <v>10</v>
      </c>
      <c r="G5" s="87" t="s">
        <v>85</v>
      </c>
      <c r="H5" s="88" t="s">
        <v>153</v>
      </c>
      <c r="I5" s="89" t="s">
        <v>96</v>
      </c>
      <c r="J5" s="89" t="s">
        <v>106</v>
      </c>
      <c r="K5" s="89" t="s">
        <v>93</v>
      </c>
      <c r="L5" s="89" t="s">
        <v>100</v>
      </c>
      <c r="M5" s="89" t="s">
        <v>142</v>
      </c>
      <c r="N5" s="87">
        <v>11</v>
      </c>
      <c r="O5" s="87">
        <v>5</v>
      </c>
      <c r="P5" s="87">
        <v>10</v>
      </c>
      <c r="Q5" s="87">
        <v>12</v>
      </c>
      <c r="R5" s="87">
        <v>11</v>
      </c>
      <c r="S5" s="87">
        <v>4</v>
      </c>
      <c r="T5" s="87">
        <v>9</v>
      </c>
      <c r="U5" s="87">
        <v>11</v>
      </c>
      <c r="V5" s="87">
        <v>17</v>
      </c>
      <c r="W5" s="87">
        <v>15</v>
      </c>
      <c r="X5" s="90">
        <v>1</v>
      </c>
      <c r="Y5" s="90">
        <v>0</v>
      </c>
      <c r="Z5" s="90">
        <v>1</v>
      </c>
      <c r="AA5" s="90">
        <v>0</v>
      </c>
      <c r="AB5" s="90">
        <v>1</v>
      </c>
      <c r="AC5" s="90">
        <v>0</v>
      </c>
      <c r="AD5" s="90">
        <v>1</v>
      </c>
      <c r="AE5" s="90">
        <v>0</v>
      </c>
      <c r="AF5" s="90">
        <v>1</v>
      </c>
      <c r="AG5" s="90">
        <v>0</v>
      </c>
      <c r="AH5" s="91">
        <v>3</v>
      </c>
      <c r="AI5" s="91" t="s">
        <v>83</v>
      </c>
      <c r="AJ5" s="91">
        <v>2</v>
      </c>
      <c r="AK5" s="128">
        <f>RANK(AH5,AH5:AJ5,1)-1</f>
        <v>1</v>
      </c>
      <c r="AL5" s="128">
        <f>RANK(AJ5,AH5:AJ5,1)-1</f>
        <v>0</v>
      </c>
      <c r="AT5" s="115" t="str">
        <f>"Laud: "&amp;VLOOKUP(A3,Voor,8)</f>
        <v>Laud: 9</v>
      </c>
      <c r="AU5" s="129" t="str">
        <f>D5</f>
        <v>B</v>
      </c>
      <c r="AV5" s="130" t="str">
        <f t="shared" si="0"/>
        <v>Karina GRIGORJAN</v>
      </c>
      <c r="AW5" s="129" t="str">
        <f t="shared" ref="AW5:AW11" si="13">G5</f>
        <v>X</v>
      </c>
      <c r="AX5" s="130" t="str">
        <f t="shared" si="1"/>
        <v>Liisi KOIT</v>
      </c>
      <c r="AY5" s="129" t="str">
        <f>IF(AND(N5=0,O5=0),"",N5&amp;" - "&amp;O5)</f>
        <v>11 - 5</v>
      </c>
      <c r="AZ5" s="129" t="str">
        <f>IF(AND(P5=0,Q5=0),"",P5&amp;" - "&amp;Q5)</f>
        <v>10 - 12</v>
      </c>
      <c r="BA5" s="129" t="str">
        <f>IF(AND(R5=0,S5=0),"",R5&amp;" - "&amp;S5)</f>
        <v>11 - 4</v>
      </c>
      <c r="BB5" s="129" t="str">
        <f>IF(AND(T5=0,U5=0),"",T5&amp;" - "&amp;U5)</f>
        <v>9 - 11</v>
      </c>
      <c r="BC5" s="129" t="str">
        <f>IF(AND(V5=0,W5=0),"",V5&amp;" - "&amp;W5)</f>
        <v>17 - 15</v>
      </c>
      <c r="BD5" s="131" t="str">
        <f>IF(AND(AH5=0,AJ5=0),"",AH5&amp;" - "&amp;AJ5)</f>
        <v>3 - 2</v>
      </c>
      <c r="BE5" s="132">
        <f t="shared" ref="BE5:BF7" si="14">BE4+AK5</f>
        <v>2</v>
      </c>
      <c r="BF5" s="132">
        <f t="shared" si="14"/>
        <v>0</v>
      </c>
      <c r="BH5" s="129" t="str">
        <f>D5</f>
        <v>B</v>
      </c>
      <c r="BI5" s="130" t="str">
        <f t="shared" si="2"/>
        <v>Karina GRIGORJAN</v>
      </c>
      <c r="BJ5" s="129" t="str">
        <f t="shared" ref="BJ5:BJ11" si="15">G5</f>
        <v>X</v>
      </c>
      <c r="BK5" s="130" t="str">
        <f t="shared" si="3"/>
        <v>Liisi KOIT</v>
      </c>
      <c r="BL5" s="135">
        <f t="shared" ref="BL5:BL11" si="16">IF(AND(N5=0,O5=0),"",N5)</f>
        <v>11</v>
      </c>
      <c r="BM5" s="135">
        <f t="shared" si="4"/>
        <v>5</v>
      </c>
      <c r="BN5" s="135">
        <f t="shared" si="5"/>
        <v>10</v>
      </c>
      <c r="BO5" s="135">
        <f t="shared" si="6"/>
        <v>12</v>
      </c>
      <c r="BP5" s="135">
        <f t="shared" si="7"/>
        <v>11</v>
      </c>
      <c r="BQ5" s="135">
        <f t="shared" si="8"/>
        <v>4</v>
      </c>
      <c r="BR5" s="135">
        <f t="shared" si="9"/>
        <v>9</v>
      </c>
      <c r="BS5" s="135">
        <f t="shared" si="10"/>
        <v>11</v>
      </c>
      <c r="BT5" s="135">
        <f t="shared" si="11"/>
        <v>17</v>
      </c>
      <c r="BU5" s="135">
        <f t="shared" si="12"/>
        <v>15</v>
      </c>
      <c r="BV5" s="136" t="str">
        <f t="shared" ref="BV5:BV11" si="17">IF(AND(AH5=0,AJ5=0),"",AH5&amp;" - "&amp;AJ5)</f>
        <v>3 - 2</v>
      </c>
      <c r="BW5" s="138">
        <f>BW4+AK5</f>
        <v>2</v>
      </c>
      <c r="BX5" s="138">
        <f>AL5+BX4</f>
        <v>0</v>
      </c>
      <c r="BZ5" s="109" t="str">
        <f t="shared" ref="BZ5:BZ11" si="18">IF(BL5="","",BI5)</f>
        <v>Karina GRIGORJAN</v>
      </c>
      <c r="CA5" s="109" t="str">
        <f>IF(BZ5="","",CA4)</f>
        <v>Maardu LTK</v>
      </c>
      <c r="CB5" s="109" t="str">
        <f t="shared" ref="CB5:CB11" si="19">IF(BL5="","",BK5)</f>
        <v>Liisi KOIT</v>
      </c>
      <c r="CC5" s="109" t="str">
        <f>IF(CB5="","",CC4)</f>
        <v>Pärnu-Jaagupi LTK</v>
      </c>
      <c r="CE5" s="109" t="str">
        <f t="shared" ref="CE5:CE68" si="20">IF(LEFT(BV5)&gt;RIGHT(BV5),LEFT(BV5)&amp;":"&amp;RIGHT(BV5),RIGHT(BV5)&amp;":"&amp;LEFT(BV5))</f>
        <v>3:2</v>
      </c>
      <c r="CF5" s="109" t="str">
        <f>IF(AH5=AJ5,"",IF(AH5&gt;AJ5,E5,H5))</f>
        <v>Karina GRIGORJAN</v>
      </c>
      <c r="CG5" s="109" t="str">
        <f>IF(AH5=AJ5,"",IF(AH5&gt;AJ5,H5,E5))</f>
        <v>Liisi KOIT</v>
      </c>
    </row>
    <row r="6" spans="1:85" s="109" customFormat="1" hidden="1" outlineLevel="1">
      <c r="A6" s="116">
        <v>1</v>
      </c>
      <c r="B6" s="87">
        <v>4</v>
      </c>
      <c r="C6" s="87">
        <v>6</v>
      </c>
      <c r="D6" s="87" t="s">
        <v>87</v>
      </c>
      <c r="E6" s="88" t="s">
        <v>110</v>
      </c>
      <c r="F6" s="87">
        <v>12</v>
      </c>
      <c r="G6" s="87" t="s">
        <v>88</v>
      </c>
      <c r="H6" s="88" t="s">
        <v>154</v>
      </c>
      <c r="I6" s="89" t="s">
        <v>80</v>
      </c>
      <c r="J6" s="89" t="s">
        <v>94</v>
      </c>
      <c r="K6" s="89" t="s">
        <v>80</v>
      </c>
      <c r="L6" s="89" t="s">
        <v>82</v>
      </c>
      <c r="M6" s="89" t="s">
        <v>82</v>
      </c>
      <c r="N6" s="87">
        <v>11</v>
      </c>
      <c r="O6" s="87">
        <v>8</v>
      </c>
      <c r="P6" s="87">
        <v>11</v>
      </c>
      <c r="Q6" s="87">
        <v>9</v>
      </c>
      <c r="R6" s="87">
        <v>11</v>
      </c>
      <c r="S6" s="87">
        <v>8</v>
      </c>
      <c r="T6" s="87">
        <v>0</v>
      </c>
      <c r="U6" s="87">
        <v>0</v>
      </c>
      <c r="V6" s="87">
        <v>0</v>
      </c>
      <c r="W6" s="87">
        <v>0</v>
      </c>
      <c r="X6" s="90">
        <v>1</v>
      </c>
      <c r="Y6" s="90">
        <v>1</v>
      </c>
      <c r="Z6" s="90">
        <v>1</v>
      </c>
      <c r="AA6" s="90">
        <v>0</v>
      </c>
      <c r="AB6" s="90">
        <v>0</v>
      </c>
      <c r="AC6" s="90">
        <v>0</v>
      </c>
      <c r="AD6" s="90">
        <v>0</v>
      </c>
      <c r="AE6" s="90">
        <v>0</v>
      </c>
      <c r="AF6" s="90">
        <v>0</v>
      </c>
      <c r="AG6" s="90">
        <v>0</v>
      </c>
      <c r="AH6" s="91">
        <v>3</v>
      </c>
      <c r="AI6" s="91" t="s">
        <v>83</v>
      </c>
      <c r="AJ6" s="91">
        <v>0</v>
      </c>
      <c r="AK6" s="128">
        <f>RANK(AH6,AH6:AJ6,1)-1</f>
        <v>1</v>
      </c>
      <c r="AL6" s="128">
        <f>RANK(AJ6,AH6:AJ6,1)-1</f>
        <v>0</v>
      </c>
      <c r="AT6" s="115"/>
      <c r="AU6" s="129" t="str">
        <f>D6</f>
        <v>C</v>
      </c>
      <c r="AV6" s="130" t="str">
        <f t="shared" si="0"/>
        <v>Anita LISSOVENKO</v>
      </c>
      <c r="AW6" s="129" t="str">
        <f t="shared" si="13"/>
        <v>Z</v>
      </c>
      <c r="AX6" s="130" t="str">
        <f t="shared" si="1"/>
        <v>Karolin FIGOL</v>
      </c>
      <c r="AY6" s="129" t="str">
        <f>IF(AND(N6=0,O6=0),"",N6&amp;" - "&amp;O6)</f>
        <v>11 - 8</v>
      </c>
      <c r="AZ6" s="129" t="str">
        <f>IF(AND(P6=0,Q6=0),"",P6&amp;" - "&amp;Q6)</f>
        <v>11 - 9</v>
      </c>
      <c r="BA6" s="129" t="str">
        <f>IF(AND(R6=0,S6=0),"",R6&amp;" - "&amp;S6)</f>
        <v>11 - 8</v>
      </c>
      <c r="BB6" s="129" t="str">
        <f>IF(AND(T6=0,U6=0),"",T6&amp;" - "&amp;U6)</f>
        <v/>
      </c>
      <c r="BC6" s="129" t="str">
        <f>IF(AND(V6=0,W6=0),"",V6&amp;" - "&amp;W6)</f>
        <v/>
      </c>
      <c r="BD6" s="131" t="str">
        <f>IF(AND(AH6=0,AJ6=0),"",AH6&amp;" - "&amp;AJ6)</f>
        <v>3 - 0</v>
      </c>
      <c r="BE6" s="132">
        <f t="shared" si="14"/>
        <v>3</v>
      </c>
      <c r="BF6" s="132">
        <f t="shared" si="14"/>
        <v>0</v>
      </c>
      <c r="BH6" s="129" t="str">
        <f>D6</f>
        <v>C</v>
      </c>
      <c r="BI6" s="130" t="str">
        <f t="shared" si="2"/>
        <v>Anita LISSOVENKO</v>
      </c>
      <c r="BJ6" s="129" t="str">
        <f t="shared" si="15"/>
        <v>Z</v>
      </c>
      <c r="BK6" s="130" t="str">
        <f t="shared" si="3"/>
        <v>Karolin FIGOL</v>
      </c>
      <c r="BL6" s="135">
        <f t="shared" si="16"/>
        <v>11</v>
      </c>
      <c r="BM6" s="135">
        <f t="shared" si="4"/>
        <v>8</v>
      </c>
      <c r="BN6" s="135">
        <f t="shared" si="5"/>
        <v>11</v>
      </c>
      <c r="BO6" s="135">
        <f t="shared" si="6"/>
        <v>9</v>
      </c>
      <c r="BP6" s="135">
        <f t="shared" si="7"/>
        <v>11</v>
      </c>
      <c r="BQ6" s="135">
        <f t="shared" si="8"/>
        <v>8</v>
      </c>
      <c r="BR6" s="135" t="str">
        <f t="shared" si="9"/>
        <v/>
      </c>
      <c r="BS6" s="135" t="str">
        <f t="shared" si="10"/>
        <v/>
      </c>
      <c r="BT6" s="135" t="str">
        <f t="shared" si="11"/>
        <v/>
      </c>
      <c r="BU6" s="135" t="str">
        <f t="shared" si="12"/>
        <v/>
      </c>
      <c r="BV6" s="136" t="str">
        <f t="shared" si="17"/>
        <v>3 - 0</v>
      </c>
      <c r="BW6" s="138">
        <f>BW5+AK6</f>
        <v>3</v>
      </c>
      <c r="BX6" s="138">
        <f>AL6+BX5</f>
        <v>0</v>
      </c>
      <c r="BZ6" s="109" t="str">
        <f t="shared" si="18"/>
        <v>Anita LISSOVENKO</v>
      </c>
      <c r="CA6" s="109" t="str">
        <f>IF(BZ6="","",CA4)</f>
        <v>Maardu LTK</v>
      </c>
      <c r="CB6" s="109" t="str">
        <f t="shared" si="19"/>
        <v>Karolin FIGOL</v>
      </c>
      <c r="CC6" s="109" t="str">
        <f>IF(CB6="","",CC4)</f>
        <v>Pärnu-Jaagupi LTK</v>
      </c>
      <c r="CE6" s="109" t="str">
        <f t="shared" si="20"/>
        <v>3:0</v>
      </c>
      <c r="CF6" s="109" t="str">
        <f>IF(AH6=AJ6,"",IF(AH6&gt;AJ6,E6,H6))</f>
        <v>Anita LISSOVENKO</v>
      </c>
      <c r="CG6" s="109" t="str">
        <f>IF(AH6=AJ6,"",IF(AH6&gt;AJ6,H6,E6))</f>
        <v>Karolin FIGOL</v>
      </c>
    </row>
    <row r="7" spans="1:85" s="109" customFormat="1" hidden="1" outlineLevel="1">
      <c r="A7" s="116">
        <v>1</v>
      </c>
      <c r="B7" s="87">
        <v>5</v>
      </c>
      <c r="C7" s="92">
        <v>5</v>
      </c>
      <c r="D7" s="87"/>
      <c r="E7" s="88" t="s">
        <v>152</v>
      </c>
      <c r="F7" s="92">
        <v>10</v>
      </c>
      <c r="G7" s="87"/>
      <c r="H7" s="88" t="s">
        <v>153</v>
      </c>
      <c r="I7" s="291" t="s">
        <v>96</v>
      </c>
      <c r="J7" s="291" t="s">
        <v>101</v>
      </c>
      <c r="K7" s="291" t="s">
        <v>80</v>
      </c>
      <c r="L7" s="291" t="s">
        <v>82</v>
      </c>
      <c r="M7" s="291" t="s">
        <v>82</v>
      </c>
      <c r="N7" s="285">
        <v>11</v>
      </c>
      <c r="O7" s="285">
        <v>5</v>
      </c>
      <c r="P7" s="285">
        <v>11</v>
      </c>
      <c r="Q7" s="285">
        <v>2</v>
      </c>
      <c r="R7" s="285">
        <v>11</v>
      </c>
      <c r="S7" s="285">
        <v>8</v>
      </c>
      <c r="T7" s="285">
        <v>0</v>
      </c>
      <c r="U7" s="285">
        <v>0</v>
      </c>
      <c r="V7" s="285">
        <v>0</v>
      </c>
      <c r="W7" s="285">
        <v>0</v>
      </c>
      <c r="X7" s="293">
        <v>1</v>
      </c>
      <c r="Y7" s="293">
        <v>1</v>
      </c>
      <c r="Z7" s="293">
        <v>1</v>
      </c>
      <c r="AA7" s="293">
        <v>0</v>
      </c>
      <c r="AB7" s="293">
        <v>0</v>
      </c>
      <c r="AC7" s="293">
        <v>0</v>
      </c>
      <c r="AD7" s="293">
        <v>0</v>
      </c>
      <c r="AE7" s="293">
        <v>0</v>
      </c>
      <c r="AF7" s="293">
        <v>0</v>
      </c>
      <c r="AG7" s="293">
        <v>0</v>
      </c>
      <c r="AH7" s="295">
        <v>3</v>
      </c>
      <c r="AI7" s="295" t="s">
        <v>83</v>
      </c>
      <c r="AJ7" s="295">
        <v>0</v>
      </c>
      <c r="AK7" s="298">
        <f>RANK(AH7,AH7:AJ7,1)-1</f>
        <v>1</v>
      </c>
      <c r="AL7" s="299">
        <f>RANK(AJ7,AH7:AJ7,1)-1</f>
        <v>0</v>
      </c>
      <c r="AT7" s="115"/>
      <c r="AU7" s="300" t="s">
        <v>143</v>
      </c>
      <c r="AV7" s="130" t="str">
        <f t="shared" si="0"/>
        <v>Karina GRIGORJAN</v>
      </c>
      <c r="AW7" s="300" t="s">
        <v>143</v>
      </c>
      <c r="AX7" s="130" t="str">
        <f t="shared" si="1"/>
        <v>Liisi KOIT</v>
      </c>
      <c r="AY7" s="302" t="str">
        <f>IF(AND(N7=0,O7=0),"",N7&amp;" - "&amp;O7)</f>
        <v>11 - 5</v>
      </c>
      <c r="AZ7" s="302" t="str">
        <f>IF(AND(P7=0,Q7=0),"",P7&amp;" - "&amp;Q7)</f>
        <v>11 - 2</v>
      </c>
      <c r="BA7" s="302" t="str">
        <f>IF(AND(R7=0,S7=0),"",R7&amp;" - "&amp;S7)</f>
        <v>11 - 8</v>
      </c>
      <c r="BB7" s="302" t="str">
        <f>IF(AND(T7=0,U7=0),"",T7&amp;" - "&amp;U7)</f>
        <v/>
      </c>
      <c r="BC7" s="302" t="str">
        <f>IF(AND(V7=0,W7=0),"",V7&amp;" - "&amp;W7)</f>
        <v/>
      </c>
      <c r="BD7" s="309" t="str">
        <f>IF(AND(AH7=0,AJ7=0),"",AH7&amp;" - "&amp;AJ7)</f>
        <v>3 - 0</v>
      </c>
      <c r="BE7" s="297">
        <f t="shared" si="14"/>
        <v>4</v>
      </c>
      <c r="BF7" s="297">
        <f t="shared" si="14"/>
        <v>0</v>
      </c>
      <c r="BH7" s="129"/>
      <c r="BI7" s="130" t="str">
        <f t="shared" si="2"/>
        <v>Karina GRIGORJAN</v>
      </c>
      <c r="BJ7" s="129"/>
      <c r="BK7" s="130" t="str">
        <f t="shared" si="3"/>
        <v>Liisi KOIT</v>
      </c>
      <c r="BL7" s="305">
        <f t="shared" si="16"/>
        <v>11</v>
      </c>
      <c r="BM7" s="305">
        <f t="shared" si="4"/>
        <v>5</v>
      </c>
      <c r="BN7" s="305">
        <f t="shared" si="5"/>
        <v>11</v>
      </c>
      <c r="BO7" s="305">
        <f t="shared" si="6"/>
        <v>2</v>
      </c>
      <c r="BP7" s="305">
        <f t="shared" si="7"/>
        <v>11</v>
      </c>
      <c r="BQ7" s="305">
        <f t="shared" si="8"/>
        <v>8</v>
      </c>
      <c r="BR7" s="305" t="str">
        <f t="shared" si="9"/>
        <v/>
      </c>
      <c r="BS7" s="305" t="str">
        <f t="shared" si="10"/>
        <v/>
      </c>
      <c r="BT7" s="305" t="str">
        <f t="shared" si="11"/>
        <v/>
      </c>
      <c r="BU7" s="305" t="str">
        <f t="shared" si="12"/>
        <v/>
      </c>
      <c r="BV7" s="307" t="str">
        <f>IF(AND(AH7=0,AJ7=0),"",AH7&amp;" - "&amp;AJ7)</f>
        <v>3 - 0</v>
      </c>
      <c r="BW7" s="303">
        <f>AK7+BW6</f>
        <v>4</v>
      </c>
      <c r="BX7" s="303">
        <f>AL7+BX6</f>
        <v>0</v>
      </c>
      <c r="CE7" s="109" t="str">
        <f t="shared" si="20"/>
        <v>3:0</v>
      </c>
    </row>
    <row r="8" spans="1:85" s="109" customFormat="1" hidden="1" outlineLevel="1">
      <c r="A8" s="116">
        <v>1</v>
      </c>
      <c r="B8" s="87">
        <v>6</v>
      </c>
      <c r="C8" s="92">
        <v>4</v>
      </c>
      <c r="D8" s="87"/>
      <c r="E8" s="88" t="s">
        <v>114</v>
      </c>
      <c r="F8" s="92">
        <v>11</v>
      </c>
      <c r="G8" s="87"/>
      <c r="H8" s="88" t="s">
        <v>151</v>
      </c>
      <c r="I8" s="291"/>
      <c r="J8" s="291"/>
      <c r="K8" s="291"/>
      <c r="L8" s="291"/>
      <c r="M8" s="291"/>
      <c r="N8" s="286"/>
      <c r="O8" s="286"/>
      <c r="P8" s="286"/>
      <c r="Q8" s="286"/>
      <c r="R8" s="286"/>
      <c r="S8" s="286"/>
      <c r="T8" s="286"/>
      <c r="U8" s="286"/>
      <c r="V8" s="286"/>
      <c r="W8" s="286"/>
      <c r="X8" s="294"/>
      <c r="Y8" s="294"/>
      <c r="Z8" s="294"/>
      <c r="AA8" s="294"/>
      <c r="AB8" s="294"/>
      <c r="AC8" s="294"/>
      <c r="AD8" s="294"/>
      <c r="AE8" s="294"/>
      <c r="AF8" s="294"/>
      <c r="AG8" s="294"/>
      <c r="AH8" s="296"/>
      <c r="AI8" s="296"/>
      <c r="AJ8" s="296"/>
      <c r="AK8" s="298"/>
      <c r="AL8" s="299"/>
      <c r="AT8" s="115"/>
      <c r="AU8" s="301"/>
      <c r="AV8" s="130" t="str">
        <f t="shared" si="0"/>
        <v>Alina JAGNENKOVA</v>
      </c>
      <c r="AW8" s="301"/>
      <c r="AX8" s="130" t="str">
        <f t="shared" si="1"/>
        <v>Ketrin SALUMAA</v>
      </c>
      <c r="AY8" s="302"/>
      <c r="AZ8" s="302"/>
      <c r="BA8" s="302"/>
      <c r="BB8" s="302"/>
      <c r="BC8" s="302"/>
      <c r="BD8" s="309"/>
      <c r="BE8" s="297"/>
      <c r="BF8" s="297"/>
      <c r="BH8" s="129"/>
      <c r="BI8" s="130" t="str">
        <f t="shared" si="2"/>
        <v>Alina JAGNENKOVA</v>
      </c>
      <c r="BJ8" s="129"/>
      <c r="BK8" s="130" t="str">
        <f t="shared" si="3"/>
        <v>Ketrin SALUMAA</v>
      </c>
      <c r="BL8" s="306" t="str">
        <f t="shared" si="16"/>
        <v/>
      </c>
      <c r="BM8" s="306" t="str">
        <f t="shared" si="4"/>
        <v/>
      </c>
      <c r="BN8" s="306" t="str">
        <f t="shared" si="5"/>
        <v/>
      </c>
      <c r="BO8" s="306" t="str">
        <f t="shared" si="6"/>
        <v/>
      </c>
      <c r="BP8" s="306" t="str">
        <f t="shared" si="7"/>
        <v/>
      </c>
      <c r="BQ8" s="306" t="str">
        <f t="shared" si="8"/>
        <v/>
      </c>
      <c r="BR8" s="306" t="str">
        <f t="shared" si="9"/>
        <v/>
      </c>
      <c r="BS8" s="306" t="str">
        <f t="shared" si="10"/>
        <v/>
      </c>
      <c r="BT8" s="306" t="str">
        <f t="shared" si="11"/>
        <v/>
      </c>
      <c r="BU8" s="306" t="str">
        <f t="shared" si="12"/>
        <v/>
      </c>
      <c r="BV8" s="308"/>
      <c r="BW8" s="304"/>
      <c r="BX8" s="304"/>
      <c r="CE8" s="109" t="str">
        <f t="shared" si="20"/>
        <v>:</v>
      </c>
    </row>
    <row r="9" spans="1:85" s="109" customFormat="1" hidden="1" outlineLevel="1">
      <c r="A9" s="116">
        <v>1</v>
      </c>
      <c r="B9" s="87">
        <v>7</v>
      </c>
      <c r="C9" s="87">
        <v>4</v>
      </c>
      <c r="D9" s="87" t="s">
        <v>77</v>
      </c>
      <c r="E9" s="88" t="s">
        <v>114</v>
      </c>
      <c r="F9" s="87">
        <v>10</v>
      </c>
      <c r="G9" s="87" t="s">
        <v>85</v>
      </c>
      <c r="H9" s="88" t="s">
        <v>153</v>
      </c>
      <c r="I9" s="89" t="s">
        <v>82</v>
      </c>
      <c r="J9" s="89" t="s">
        <v>82</v>
      </c>
      <c r="K9" s="89" t="s">
        <v>82</v>
      </c>
      <c r="L9" s="89" t="s">
        <v>82</v>
      </c>
      <c r="M9" s="89" t="s">
        <v>82</v>
      </c>
      <c r="N9" s="87">
        <v>0</v>
      </c>
      <c r="O9" s="87">
        <v>0</v>
      </c>
      <c r="P9" s="87">
        <v>0</v>
      </c>
      <c r="Q9" s="87">
        <v>0</v>
      </c>
      <c r="R9" s="87">
        <v>0</v>
      </c>
      <c r="S9" s="87">
        <v>0</v>
      </c>
      <c r="T9" s="87">
        <v>0</v>
      </c>
      <c r="U9" s="87">
        <v>0</v>
      </c>
      <c r="V9" s="87">
        <v>0</v>
      </c>
      <c r="W9" s="87">
        <v>0</v>
      </c>
      <c r="X9" s="90">
        <v>0</v>
      </c>
      <c r="Y9" s="90">
        <v>0</v>
      </c>
      <c r="Z9" s="90">
        <v>0</v>
      </c>
      <c r="AA9" s="90">
        <v>0</v>
      </c>
      <c r="AB9" s="90">
        <v>0</v>
      </c>
      <c r="AC9" s="90">
        <v>0</v>
      </c>
      <c r="AD9" s="90">
        <v>0</v>
      </c>
      <c r="AE9" s="90">
        <v>0</v>
      </c>
      <c r="AF9" s="90">
        <v>0</v>
      </c>
      <c r="AG9" s="90">
        <v>0</v>
      </c>
      <c r="AH9" s="91">
        <v>0</v>
      </c>
      <c r="AI9" s="91" t="s">
        <v>83</v>
      </c>
      <c r="AJ9" s="91">
        <v>0</v>
      </c>
      <c r="AK9" s="128">
        <f>RANK(AH9,AH9:AJ9,1)-1</f>
        <v>0</v>
      </c>
      <c r="AL9" s="128">
        <f>RANK(AJ9,AH9:AJ9,1)-1</f>
        <v>0</v>
      </c>
      <c r="AM9" s="114"/>
      <c r="AN9" s="114"/>
      <c r="AO9" s="139"/>
      <c r="AP9" s="139"/>
      <c r="AQ9" s="139"/>
      <c r="AR9" s="139"/>
      <c r="AT9" s="115"/>
      <c r="AU9" s="129" t="str">
        <f>D9</f>
        <v>A</v>
      </c>
      <c r="AV9" s="130" t="str">
        <f t="shared" si="0"/>
        <v>Alina JAGNENKOVA</v>
      </c>
      <c r="AW9" s="129" t="str">
        <f t="shared" si="13"/>
        <v>X</v>
      </c>
      <c r="AX9" s="130" t="str">
        <f t="shared" si="1"/>
        <v>Liisi KOIT</v>
      </c>
      <c r="AY9" s="129" t="str">
        <f>IF(AND(N9=0,O9=0),"",N9&amp;" - "&amp;O9)</f>
        <v/>
      </c>
      <c r="AZ9" s="129" t="str">
        <f>IF(AND(P9=0,Q9=0),"",P9&amp;" - "&amp;Q9)</f>
        <v/>
      </c>
      <c r="BA9" s="129" t="str">
        <f>IF(AND(R9=0,S9=0),"",R9&amp;" - "&amp;S9)</f>
        <v/>
      </c>
      <c r="BB9" s="129" t="str">
        <f>IF(AND(T9=0,U9=0),"",T9&amp;" - "&amp;U9)</f>
        <v/>
      </c>
      <c r="BC9" s="129" t="str">
        <f>IF(AND(V9=0,W9=0),"",V9&amp;" - "&amp;W9)</f>
        <v/>
      </c>
      <c r="BD9" s="131" t="str">
        <f>IF(AND(AH9=0,AJ9=0),"",AH9&amp;" - "&amp;AJ9)</f>
        <v/>
      </c>
      <c r="BE9" s="132">
        <f>BE7+AK9</f>
        <v>4</v>
      </c>
      <c r="BF9" s="132">
        <f>BF7+AL9</f>
        <v>0</v>
      </c>
      <c r="BH9" s="129" t="str">
        <f>D9</f>
        <v>A</v>
      </c>
      <c r="BI9" s="130" t="str">
        <f t="shared" si="2"/>
        <v>Alina JAGNENKOVA</v>
      </c>
      <c r="BJ9" s="129" t="str">
        <f t="shared" si="15"/>
        <v>X</v>
      </c>
      <c r="BK9" s="130" t="str">
        <f t="shared" si="3"/>
        <v>Liisi KOIT</v>
      </c>
      <c r="BL9" s="135" t="str">
        <f t="shared" si="16"/>
        <v/>
      </c>
      <c r="BM9" s="135" t="str">
        <f t="shared" si="4"/>
        <v/>
      </c>
      <c r="BN9" s="135" t="str">
        <f t="shared" si="5"/>
        <v/>
      </c>
      <c r="BO9" s="135" t="str">
        <f t="shared" si="6"/>
        <v/>
      </c>
      <c r="BP9" s="135" t="str">
        <f t="shared" si="7"/>
        <v/>
      </c>
      <c r="BQ9" s="135" t="str">
        <f t="shared" si="8"/>
        <v/>
      </c>
      <c r="BR9" s="135" t="str">
        <f t="shared" si="9"/>
        <v/>
      </c>
      <c r="BS9" s="135" t="str">
        <f t="shared" si="10"/>
        <v/>
      </c>
      <c r="BT9" s="135" t="str">
        <f t="shared" si="11"/>
        <v/>
      </c>
      <c r="BU9" s="135" t="str">
        <f t="shared" si="12"/>
        <v/>
      </c>
      <c r="BV9" s="136" t="str">
        <f t="shared" si="17"/>
        <v/>
      </c>
      <c r="BW9" s="138">
        <f>BW7+AK9</f>
        <v>4</v>
      </c>
      <c r="BX9" s="138">
        <f>AL9+BX7</f>
        <v>0</v>
      </c>
      <c r="BZ9" s="109" t="str">
        <f t="shared" si="18"/>
        <v/>
      </c>
      <c r="CA9" s="109" t="str">
        <f>IF(BZ9="","",CA4)</f>
        <v/>
      </c>
      <c r="CB9" s="109" t="str">
        <f t="shared" si="19"/>
        <v/>
      </c>
      <c r="CC9" s="109" t="str">
        <f>IF(CB9="","",CC4)</f>
        <v/>
      </c>
      <c r="CE9" s="109" t="str">
        <f t="shared" si="20"/>
        <v>:</v>
      </c>
      <c r="CF9" s="109" t="str">
        <f>IF(AH9=AJ9,"",IF(AH9&gt;AJ9,E9,H9))</f>
        <v/>
      </c>
      <c r="CG9" s="109" t="str">
        <f>IF(AH9=AJ9,"",IF(AH9&gt;AJ9,H9,E9))</f>
        <v/>
      </c>
    </row>
    <row r="10" spans="1:85" hidden="1" outlineLevel="1">
      <c r="A10" s="140">
        <v>1</v>
      </c>
      <c r="B10" s="87">
        <v>8</v>
      </c>
      <c r="C10" s="93">
        <v>6</v>
      </c>
      <c r="D10" s="93" t="s">
        <v>87</v>
      </c>
      <c r="E10" s="88" t="s">
        <v>110</v>
      </c>
      <c r="F10" s="93">
        <v>11</v>
      </c>
      <c r="G10" s="93" t="s">
        <v>78</v>
      </c>
      <c r="H10" s="88" t="s">
        <v>151</v>
      </c>
      <c r="I10" s="89" t="s">
        <v>82</v>
      </c>
      <c r="J10" s="89" t="s">
        <v>82</v>
      </c>
      <c r="K10" s="89" t="s">
        <v>82</v>
      </c>
      <c r="L10" s="89" t="s">
        <v>82</v>
      </c>
      <c r="M10" s="89" t="s">
        <v>82</v>
      </c>
      <c r="N10" s="87">
        <v>0</v>
      </c>
      <c r="O10" s="87">
        <v>0</v>
      </c>
      <c r="P10" s="87">
        <v>0</v>
      </c>
      <c r="Q10" s="87">
        <v>0</v>
      </c>
      <c r="R10" s="87">
        <v>0</v>
      </c>
      <c r="S10" s="87">
        <v>0</v>
      </c>
      <c r="T10" s="87">
        <v>0</v>
      </c>
      <c r="U10" s="87">
        <v>0</v>
      </c>
      <c r="V10" s="87">
        <v>0</v>
      </c>
      <c r="W10" s="87">
        <v>0</v>
      </c>
      <c r="X10" s="90">
        <v>0</v>
      </c>
      <c r="Y10" s="90">
        <v>0</v>
      </c>
      <c r="Z10" s="90">
        <v>0</v>
      </c>
      <c r="AA10" s="90">
        <v>0</v>
      </c>
      <c r="AB10" s="90">
        <v>0</v>
      </c>
      <c r="AC10" s="90">
        <v>0</v>
      </c>
      <c r="AD10" s="90">
        <v>0</v>
      </c>
      <c r="AE10" s="90">
        <v>0</v>
      </c>
      <c r="AF10" s="90">
        <v>0</v>
      </c>
      <c r="AG10" s="90">
        <v>0</v>
      </c>
      <c r="AH10" s="91">
        <v>0</v>
      </c>
      <c r="AI10" s="91" t="s">
        <v>83</v>
      </c>
      <c r="AJ10" s="91">
        <v>0</v>
      </c>
      <c r="AK10" s="128">
        <f>RANK(AH10,AH10:AJ10,1)-1</f>
        <v>0</v>
      </c>
      <c r="AL10" s="128">
        <f>RANK(AJ10,AH10:AJ10,1)-1</f>
        <v>0</v>
      </c>
      <c r="AT10" s="115"/>
      <c r="AU10" s="129" t="str">
        <f>D10</f>
        <v>C</v>
      </c>
      <c r="AV10" s="130" t="str">
        <f t="shared" si="0"/>
        <v>Anita LISSOVENKO</v>
      </c>
      <c r="AW10" s="129" t="str">
        <f t="shared" si="13"/>
        <v>Y</v>
      </c>
      <c r="AX10" s="130" t="str">
        <f t="shared" si="1"/>
        <v>Ketrin SALUMAA</v>
      </c>
      <c r="AY10" s="129" t="str">
        <f>IF(AND(N10=0,O10=0),"",N10&amp;" - "&amp;O10)</f>
        <v/>
      </c>
      <c r="AZ10" s="129" t="str">
        <f>IF(AND(P10=0,Q10=0),"",P10&amp;" - "&amp;Q10)</f>
        <v/>
      </c>
      <c r="BA10" s="129" t="str">
        <f>IF(AND(R10=0,S10=0),"",R10&amp;" - "&amp;S10)</f>
        <v/>
      </c>
      <c r="BB10" s="129" t="str">
        <f>IF(AND(T10=0,U10=0),"",T10&amp;" - "&amp;U10)</f>
        <v/>
      </c>
      <c r="BC10" s="129" t="str">
        <f>IF(AND(V10=0,W10=0),"",V10&amp;" - "&amp;W10)</f>
        <v/>
      </c>
      <c r="BD10" s="131" t="str">
        <f>IF(AND(AH10=0,AJ10=0),"",AH10&amp;" - "&amp;AJ10)</f>
        <v/>
      </c>
      <c r="BE10" s="132">
        <f>BE9+AK10</f>
        <v>4</v>
      </c>
      <c r="BF10" s="132">
        <f>BF9+AL10</f>
        <v>0</v>
      </c>
      <c r="BH10" s="129" t="str">
        <f>D10</f>
        <v>C</v>
      </c>
      <c r="BI10" s="130" t="str">
        <f t="shared" si="2"/>
        <v>Anita LISSOVENKO</v>
      </c>
      <c r="BJ10" s="129" t="str">
        <f t="shared" si="15"/>
        <v>Y</v>
      </c>
      <c r="BK10" s="130" t="str">
        <f t="shared" si="3"/>
        <v>Ketrin SALUMAA</v>
      </c>
      <c r="BL10" s="135" t="str">
        <f t="shared" si="16"/>
        <v/>
      </c>
      <c r="BM10" s="135" t="str">
        <f t="shared" si="4"/>
        <v/>
      </c>
      <c r="BN10" s="135" t="str">
        <f t="shared" si="5"/>
        <v/>
      </c>
      <c r="BO10" s="135" t="str">
        <f t="shared" si="6"/>
        <v/>
      </c>
      <c r="BP10" s="135" t="str">
        <f t="shared" si="7"/>
        <v/>
      </c>
      <c r="BQ10" s="135" t="str">
        <f t="shared" si="8"/>
        <v/>
      </c>
      <c r="BR10" s="135" t="str">
        <f t="shared" si="9"/>
        <v/>
      </c>
      <c r="BS10" s="135" t="str">
        <f t="shared" si="10"/>
        <v/>
      </c>
      <c r="BT10" s="135" t="str">
        <f t="shared" si="11"/>
        <v/>
      </c>
      <c r="BU10" s="135" t="str">
        <f t="shared" si="12"/>
        <v/>
      </c>
      <c r="BV10" s="136" t="str">
        <f t="shared" si="17"/>
        <v/>
      </c>
      <c r="BW10" s="138">
        <f>BW9+AK10</f>
        <v>4</v>
      </c>
      <c r="BX10" s="138">
        <f>AL10+BX9</f>
        <v>0</v>
      </c>
      <c r="BZ10" s="109" t="str">
        <f t="shared" si="18"/>
        <v/>
      </c>
      <c r="CA10" s="109" t="str">
        <f>IF(BZ10="","",CA4)</f>
        <v/>
      </c>
      <c r="CB10" s="109" t="str">
        <f t="shared" si="19"/>
        <v/>
      </c>
      <c r="CC10" s="109" t="str">
        <f>IF(CB10="","",CC4)</f>
        <v/>
      </c>
      <c r="CE10" s="109" t="str">
        <f t="shared" si="20"/>
        <v>:</v>
      </c>
      <c r="CF10" s="109" t="str">
        <f>IF(AH10=AJ10,"",IF(AH10&gt;AJ10,E10,H10))</f>
        <v/>
      </c>
      <c r="CG10" s="109" t="str">
        <f>IF(AH10=AJ10,"",IF(AH10&gt;AJ10,H10,E10))</f>
        <v/>
      </c>
    </row>
    <row r="11" spans="1:85" hidden="1" outlineLevel="1">
      <c r="A11" s="141">
        <v>1</v>
      </c>
      <c r="B11" s="96">
        <v>9</v>
      </c>
      <c r="C11" s="94">
        <v>5</v>
      </c>
      <c r="D11" s="94" t="s">
        <v>84</v>
      </c>
      <c r="E11" s="95" t="s">
        <v>152</v>
      </c>
      <c r="F11" s="94">
        <v>12</v>
      </c>
      <c r="G11" s="94" t="s">
        <v>88</v>
      </c>
      <c r="H11" s="95" t="s">
        <v>154</v>
      </c>
      <c r="I11" s="89" t="s">
        <v>82</v>
      </c>
      <c r="J11" s="89" t="s">
        <v>82</v>
      </c>
      <c r="K11" s="89" t="s">
        <v>82</v>
      </c>
      <c r="L11" s="89" t="s">
        <v>82</v>
      </c>
      <c r="M11" s="89" t="s">
        <v>82</v>
      </c>
      <c r="N11" s="96">
        <v>0</v>
      </c>
      <c r="O11" s="96">
        <v>0</v>
      </c>
      <c r="P11" s="96">
        <v>0</v>
      </c>
      <c r="Q11" s="96">
        <v>0</v>
      </c>
      <c r="R11" s="96">
        <v>0</v>
      </c>
      <c r="S11" s="96">
        <v>0</v>
      </c>
      <c r="T11" s="96">
        <v>0</v>
      </c>
      <c r="U11" s="96">
        <v>0</v>
      </c>
      <c r="V11" s="96">
        <v>0</v>
      </c>
      <c r="W11" s="96">
        <v>0</v>
      </c>
      <c r="X11" s="97">
        <v>0</v>
      </c>
      <c r="Y11" s="97">
        <v>0</v>
      </c>
      <c r="Z11" s="97">
        <v>0</v>
      </c>
      <c r="AA11" s="97">
        <v>0</v>
      </c>
      <c r="AB11" s="97">
        <v>0</v>
      </c>
      <c r="AC11" s="97">
        <v>0</v>
      </c>
      <c r="AD11" s="97">
        <v>0</v>
      </c>
      <c r="AE11" s="97">
        <v>0</v>
      </c>
      <c r="AF11" s="97">
        <v>0</v>
      </c>
      <c r="AG11" s="97">
        <v>0</v>
      </c>
      <c r="AH11" s="98">
        <v>0</v>
      </c>
      <c r="AI11" s="98" t="s">
        <v>83</v>
      </c>
      <c r="AJ11" s="98">
        <v>0</v>
      </c>
      <c r="AK11" s="128">
        <f>RANK(AH11,AH11:AJ11,1)-1</f>
        <v>0</v>
      </c>
      <c r="AL11" s="128">
        <f>RANK(AJ11,AH11:AJ11,1)-1</f>
        <v>0</v>
      </c>
      <c r="AM11" s="142">
        <v>1</v>
      </c>
      <c r="AN11" s="142">
        <v>1</v>
      </c>
      <c r="AT11" s="115"/>
      <c r="AU11" s="129" t="str">
        <f>D11</f>
        <v>B</v>
      </c>
      <c r="AV11" s="130" t="str">
        <f t="shared" si="0"/>
        <v>Karina GRIGORJAN</v>
      </c>
      <c r="AW11" s="129" t="str">
        <f t="shared" si="13"/>
        <v>Z</v>
      </c>
      <c r="AX11" s="130" t="str">
        <f t="shared" si="1"/>
        <v>Karolin FIGOL</v>
      </c>
      <c r="AY11" s="129" t="str">
        <f>IF(AND(N11=0,O11=0),"",N11&amp;" - "&amp;O11)</f>
        <v/>
      </c>
      <c r="AZ11" s="129" t="str">
        <f>IF(AND(P11=0,Q11=0),"",P11&amp;" - "&amp;Q11)</f>
        <v/>
      </c>
      <c r="BA11" s="129" t="str">
        <f>IF(AND(R11=0,S11=0),"",R11&amp;" - "&amp;S11)</f>
        <v/>
      </c>
      <c r="BB11" s="129" t="str">
        <f>IF(AND(T11=0,U11=0),"",T11&amp;" - "&amp;U11)</f>
        <v/>
      </c>
      <c r="BC11" s="129" t="str">
        <f>IF(AND(V11=0,W11=0),"",V11&amp;" - "&amp;W11)</f>
        <v/>
      </c>
      <c r="BD11" s="131" t="str">
        <f>IF(AND(AH11=0,AJ11=0),"",AH11&amp;" - "&amp;AJ11)</f>
        <v/>
      </c>
      <c r="BE11" s="132">
        <f>BE10+AK11</f>
        <v>4</v>
      </c>
      <c r="BF11" s="132">
        <f>BF10+AL11</f>
        <v>0</v>
      </c>
      <c r="BH11" s="129" t="str">
        <f>D11</f>
        <v>B</v>
      </c>
      <c r="BI11" s="130" t="str">
        <f t="shared" si="2"/>
        <v>Karina GRIGORJAN</v>
      </c>
      <c r="BJ11" s="129" t="str">
        <f t="shared" si="15"/>
        <v>Z</v>
      </c>
      <c r="BK11" s="130" t="str">
        <f t="shared" si="3"/>
        <v>Karolin FIGOL</v>
      </c>
      <c r="BL11" s="135" t="str">
        <f t="shared" si="16"/>
        <v/>
      </c>
      <c r="BM11" s="135" t="str">
        <f t="shared" si="4"/>
        <v/>
      </c>
      <c r="BN11" s="135" t="str">
        <f t="shared" si="5"/>
        <v/>
      </c>
      <c r="BO11" s="135" t="str">
        <f t="shared" si="6"/>
        <v/>
      </c>
      <c r="BP11" s="135" t="str">
        <f t="shared" si="7"/>
        <v/>
      </c>
      <c r="BQ11" s="135" t="str">
        <f t="shared" si="8"/>
        <v/>
      </c>
      <c r="BR11" s="135" t="str">
        <f t="shared" si="9"/>
        <v/>
      </c>
      <c r="BS11" s="135" t="str">
        <f t="shared" si="10"/>
        <v/>
      </c>
      <c r="BT11" s="135" t="str">
        <f t="shared" si="11"/>
        <v/>
      </c>
      <c r="BU11" s="135" t="str">
        <f t="shared" si="12"/>
        <v/>
      </c>
      <c r="BV11" s="136" t="str">
        <f t="shared" si="17"/>
        <v/>
      </c>
      <c r="BW11" s="138">
        <f>BW10+AK11</f>
        <v>4</v>
      </c>
      <c r="BX11" s="138">
        <f>AL11+BX10</f>
        <v>0</v>
      </c>
      <c r="BZ11" s="109" t="str">
        <f t="shared" si="18"/>
        <v/>
      </c>
      <c r="CA11" s="109" t="str">
        <f>IF(BZ11="","",CA4)</f>
        <v/>
      </c>
      <c r="CB11" s="109" t="str">
        <f t="shared" si="19"/>
        <v/>
      </c>
      <c r="CC11" s="109" t="str">
        <f>IF(CB11="","",CC4)</f>
        <v/>
      </c>
      <c r="CE11" s="109" t="str">
        <f t="shared" si="20"/>
        <v>:</v>
      </c>
      <c r="CF11" s="109" t="str">
        <f>IF(AH11=AJ11,"",IF(AH11&gt;AJ11,E11,H11))</f>
        <v/>
      </c>
      <c r="CG11" s="109" t="str">
        <f>IF(AH11=AJ11,"",IF(AH11&gt;AJ11,H11,E11))</f>
        <v/>
      </c>
    </row>
    <row r="12" spans="1:85" hidden="1" outlineLevel="1">
      <c r="A12" s="143">
        <v>1</v>
      </c>
      <c r="B12" s="101">
        <v>10</v>
      </c>
      <c r="C12" s="99"/>
      <c r="D12" s="99"/>
      <c r="E12" s="99"/>
      <c r="F12" s="99"/>
      <c r="G12" s="99"/>
      <c r="H12" s="99"/>
      <c r="I12" s="100"/>
      <c r="J12" s="100"/>
      <c r="K12" s="100"/>
      <c r="L12" s="100"/>
      <c r="M12" s="100"/>
      <c r="N12" s="101"/>
      <c r="O12" s="101"/>
      <c r="P12" s="101"/>
      <c r="Q12" s="101"/>
      <c r="R12" s="101"/>
      <c r="S12" s="101"/>
      <c r="T12" s="101"/>
      <c r="U12" s="101"/>
      <c r="V12" s="101"/>
      <c r="W12" s="101"/>
      <c r="X12" s="102"/>
      <c r="Y12" s="102"/>
      <c r="Z12" s="102"/>
      <c r="AA12" s="102"/>
      <c r="AB12" s="102"/>
      <c r="AC12" s="102"/>
      <c r="AD12" s="102"/>
      <c r="AE12" s="102"/>
      <c r="AF12" s="102"/>
      <c r="AG12" s="102"/>
      <c r="AH12" s="103"/>
      <c r="AI12" s="103"/>
      <c r="AJ12" s="104"/>
      <c r="AK12" s="144">
        <f>SUM(AK4:AK11)</f>
        <v>4</v>
      </c>
      <c r="AL12" s="144">
        <f>SUM(AL4:AL11)</f>
        <v>0</v>
      </c>
      <c r="AM12" s="145" t="str">
        <f>IF(OR(ISNA(E4),AK12=AL12),"",IF(D3&lt;G3,AK12&amp;" - "&amp;AL12,AL12&amp;" - "&amp;AK12))</f>
        <v>4 - 0</v>
      </c>
      <c r="AN12" s="145">
        <f>IF(OR(ISNA(E4),AK12=AL12),"",IF(VALUE(LEFT(AM12))&gt;VALUE(RIGHT(AM12)),2,1))</f>
        <v>2</v>
      </c>
      <c r="AT12" s="146"/>
      <c r="AU12" s="147"/>
      <c r="AV12" s="148"/>
      <c r="AW12" s="147"/>
      <c r="AX12" s="148"/>
      <c r="AY12" s="147"/>
      <c r="AZ12" s="147"/>
      <c r="BA12" s="147"/>
      <c r="BB12" s="147"/>
      <c r="BC12" s="149"/>
      <c r="BD12" s="150"/>
      <c r="BE12" s="151"/>
      <c r="BF12" s="151"/>
      <c r="BZ12" t="s">
        <v>140</v>
      </c>
      <c r="CE12" s="109" t="str">
        <f t="shared" si="20"/>
        <v>:</v>
      </c>
      <c r="CF12" s="109" t="s">
        <v>140</v>
      </c>
      <c r="CG12" s="109"/>
    </row>
    <row r="13" spans="1:85" s="109" customFormat="1" hidden="1" outlineLevel="1">
      <c r="A13" s="152">
        <f>A3+1</f>
        <v>2</v>
      </c>
      <c r="B13" s="79">
        <v>11</v>
      </c>
      <c r="C13" s="87">
        <v>3</v>
      </c>
      <c r="D13" s="91">
        <v>2</v>
      </c>
      <c r="E13" s="117" t="s">
        <v>39</v>
      </c>
      <c r="F13" s="87">
        <v>9</v>
      </c>
      <c r="G13" s="91">
        <v>6</v>
      </c>
      <c r="H13" s="81" t="s">
        <v>60</v>
      </c>
      <c r="I13" s="82"/>
      <c r="J13" s="83"/>
      <c r="K13" s="83"/>
      <c r="L13" s="83"/>
      <c r="M13" s="83"/>
      <c r="N13" s="84"/>
      <c r="O13" s="84"/>
      <c r="P13" s="84"/>
      <c r="Q13" s="84"/>
      <c r="R13" s="84"/>
      <c r="S13" s="84"/>
      <c r="T13" s="84"/>
      <c r="U13" s="84"/>
      <c r="V13" s="84"/>
      <c r="W13" s="84"/>
      <c r="X13" s="85"/>
      <c r="Y13" s="85"/>
      <c r="Z13" s="85"/>
      <c r="AA13" s="85"/>
      <c r="AB13" s="85"/>
      <c r="AC13" s="85"/>
      <c r="AD13" s="85"/>
      <c r="AE13" s="85"/>
      <c r="AF13" s="85"/>
      <c r="AG13" s="85"/>
      <c r="AH13" s="85"/>
      <c r="AI13" s="85"/>
      <c r="AJ13" s="86"/>
      <c r="AO13" s="109" t="s">
        <v>132</v>
      </c>
      <c r="AP13" s="109" t="s">
        <v>132</v>
      </c>
      <c r="AT13" s="119" t="str">
        <f>"Match no "&amp;A13</f>
        <v>Match no 2</v>
      </c>
      <c r="AU13" s="120">
        <f>BE21</f>
        <v>4</v>
      </c>
      <c r="AV13" s="121" t="str">
        <f t="shared" ref="AV13:AV21" si="21">E13</f>
        <v>Aseri Spordiklubi</v>
      </c>
      <c r="AW13" s="120">
        <f>BF21</f>
        <v>0</v>
      </c>
      <c r="AX13" s="121" t="str">
        <f t="shared" ref="AX13:AX21" si="22">H13</f>
        <v>Lauatennisekeskus</v>
      </c>
      <c r="AY13" s="122" t="s">
        <v>133</v>
      </c>
      <c r="AZ13" s="122" t="s">
        <v>134</v>
      </c>
      <c r="BA13" s="122" t="s">
        <v>135</v>
      </c>
      <c r="BB13" s="122" t="s">
        <v>136</v>
      </c>
      <c r="BC13" s="122" t="s">
        <v>137</v>
      </c>
      <c r="BD13" s="123" t="s">
        <v>138</v>
      </c>
      <c r="BE13" s="292" t="s">
        <v>139</v>
      </c>
      <c r="BF13" s="292"/>
      <c r="BH13" s="124">
        <f>AK22</f>
        <v>4</v>
      </c>
      <c r="BI13" s="125" t="str">
        <f t="shared" ref="BI13:BI21" si="23">E13</f>
        <v>Aseri Spordiklubi</v>
      </c>
      <c r="BJ13" s="124">
        <f>AL22</f>
        <v>0</v>
      </c>
      <c r="BK13" s="125" t="str">
        <f t="shared" ref="BK13:BK21" si="24">H13</f>
        <v>Lauatennisekeskus</v>
      </c>
      <c r="BL13" s="287" t="s">
        <v>133</v>
      </c>
      <c r="BM13" s="288"/>
      <c r="BN13" s="287" t="s">
        <v>134</v>
      </c>
      <c r="BO13" s="288"/>
      <c r="BP13" s="287" t="s">
        <v>135</v>
      </c>
      <c r="BQ13" s="288"/>
      <c r="BR13" s="287" t="s">
        <v>136</v>
      </c>
      <c r="BS13" s="288"/>
      <c r="BT13" s="287" t="s">
        <v>137</v>
      </c>
      <c r="BU13" s="288"/>
      <c r="BV13" s="126" t="s">
        <v>138</v>
      </c>
      <c r="BW13" s="289" t="s">
        <v>139</v>
      </c>
      <c r="BX13" s="290"/>
      <c r="BZ13" s="109" t="s">
        <v>140</v>
      </c>
      <c r="CE13" s="109" t="str">
        <f t="shared" si="20"/>
        <v>s:G</v>
      </c>
      <c r="CF13" s="109" t="s">
        <v>140</v>
      </c>
    </row>
    <row r="14" spans="1:85" s="109" customFormat="1" hidden="1" outlineLevel="1">
      <c r="A14" s="116">
        <f t="shared" ref="A14:A77" si="25">A4+1</f>
        <v>2</v>
      </c>
      <c r="B14" s="87">
        <v>12</v>
      </c>
      <c r="C14" s="87">
        <v>4</v>
      </c>
      <c r="D14" s="87" t="s">
        <v>77</v>
      </c>
      <c r="E14" s="88" t="s">
        <v>109</v>
      </c>
      <c r="F14" s="87">
        <v>11</v>
      </c>
      <c r="G14" s="87" t="s">
        <v>78</v>
      </c>
      <c r="H14" s="88" t="s">
        <v>124</v>
      </c>
      <c r="I14" s="89" t="s">
        <v>81</v>
      </c>
      <c r="J14" s="89" t="s">
        <v>101</v>
      </c>
      <c r="K14" s="89" t="s">
        <v>101</v>
      </c>
      <c r="L14" s="89" t="s">
        <v>82</v>
      </c>
      <c r="M14" s="89" t="s">
        <v>82</v>
      </c>
      <c r="N14" s="87">
        <v>11</v>
      </c>
      <c r="O14" s="87">
        <v>3</v>
      </c>
      <c r="P14" s="87">
        <v>11</v>
      </c>
      <c r="Q14" s="87">
        <v>2</v>
      </c>
      <c r="R14" s="87">
        <v>11</v>
      </c>
      <c r="S14" s="87">
        <v>2</v>
      </c>
      <c r="T14" s="87">
        <v>0</v>
      </c>
      <c r="U14" s="87">
        <v>0</v>
      </c>
      <c r="V14" s="87">
        <v>0</v>
      </c>
      <c r="W14" s="87">
        <v>0</v>
      </c>
      <c r="X14" s="90">
        <v>1</v>
      </c>
      <c r="Y14" s="90">
        <v>1</v>
      </c>
      <c r="Z14" s="90">
        <v>1</v>
      </c>
      <c r="AA14" s="90">
        <v>0</v>
      </c>
      <c r="AB14" s="90">
        <v>0</v>
      </c>
      <c r="AC14" s="90">
        <v>0</v>
      </c>
      <c r="AD14" s="90">
        <v>0</v>
      </c>
      <c r="AE14" s="90">
        <v>0</v>
      </c>
      <c r="AF14" s="90">
        <v>0</v>
      </c>
      <c r="AG14" s="90">
        <v>0</v>
      </c>
      <c r="AH14" s="91">
        <v>3</v>
      </c>
      <c r="AI14" s="91" t="s">
        <v>83</v>
      </c>
      <c r="AJ14" s="91">
        <v>0</v>
      </c>
      <c r="AK14" s="128">
        <f>RANK(AH14,AH14:AJ14,1)-1</f>
        <v>1</v>
      </c>
      <c r="AL14" s="128">
        <f>RANK(AJ14,AH14:AJ14,1)-1</f>
        <v>0</v>
      </c>
      <c r="AT14" s="115" t="str">
        <f>VLOOKUP(A13,Voor,4)&amp;" kell "&amp;TEXT(VLOOKUP(A13,Voor,5),"hh:mm")</f>
        <v>I voor kell 10:00</v>
      </c>
      <c r="AU14" s="129" t="str">
        <f>D14</f>
        <v>A</v>
      </c>
      <c r="AV14" s="130" t="str">
        <f t="shared" si="21"/>
        <v>Reelica HANSON</v>
      </c>
      <c r="AW14" s="129" t="str">
        <f>G14</f>
        <v>Y</v>
      </c>
      <c r="AX14" s="130" t="str">
        <f t="shared" si="22"/>
        <v>Kristi ERNITS (laen)</v>
      </c>
      <c r="AY14" s="129" t="str">
        <f>IF(AND(N14=0,O14=0),"",N14&amp;" - "&amp;O14)</f>
        <v>11 - 3</v>
      </c>
      <c r="AZ14" s="129" t="str">
        <f>IF(AND(P14=0,Q14=0),"",P14&amp;" - "&amp;Q14)</f>
        <v>11 - 2</v>
      </c>
      <c r="BA14" s="129" t="str">
        <f>IF(AND(R14=0,S14=0),"",R14&amp;" - "&amp;S14)</f>
        <v>11 - 2</v>
      </c>
      <c r="BB14" s="129" t="str">
        <f>IF(AND(T14=0,U14=0),"",T14&amp;" - "&amp;U14)</f>
        <v/>
      </c>
      <c r="BC14" s="129" t="str">
        <f>IF(AND(V14=0,W14=0),"",V14&amp;" - "&amp;W14)</f>
        <v/>
      </c>
      <c r="BD14" s="131" t="str">
        <f>IF(AND(AH14=0,AJ14=0),"",AH14&amp;" - "&amp;AJ14)</f>
        <v>3 - 0</v>
      </c>
      <c r="BE14" s="132">
        <f>AK14</f>
        <v>1</v>
      </c>
      <c r="BF14" s="132">
        <f>AL14</f>
        <v>0</v>
      </c>
      <c r="BH14" s="133" t="str">
        <f>D14</f>
        <v>A</v>
      </c>
      <c r="BI14" s="134" t="str">
        <f t="shared" si="23"/>
        <v>Reelica HANSON</v>
      </c>
      <c r="BJ14" s="133" t="str">
        <f>G14</f>
        <v>Y</v>
      </c>
      <c r="BK14" s="134" t="str">
        <f t="shared" si="24"/>
        <v>Kristi ERNITS (laen)</v>
      </c>
      <c r="BL14" s="135">
        <f t="shared" ref="BL14:BL21" si="26">IF(AND(N14=0,O14=0),"",N14)</f>
        <v>11</v>
      </c>
      <c r="BM14" s="135">
        <f t="shared" ref="BM14:BM21" si="27">IF(AND(N14=0,O14=0),"",O14)</f>
        <v>3</v>
      </c>
      <c r="BN14" s="135">
        <f t="shared" ref="BN14:BN21" si="28">IF(AND(P14=0,Q14=0),"",P14)</f>
        <v>11</v>
      </c>
      <c r="BO14" s="135">
        <f t="shared" ref="BO14:BO21" si="29">IF(AND(P14=0,Q14=0),"",Q14)</f>
        <v>2</v>
      </c>
      <c r="BP14" s="135">
        <f t="shared" ref="BP14:BP21" si="30">IF(AND(R14=0,S14=0),"",R14)</f>
        <v>11</v>
      </c>
      <c r="BQ14" s="135">
        <f t="shared" ref="BQ14:BQ21" si="31">IF(AND(R14=0,S14=0),"",S14)</f>
        <v>2</v>
      </c>
      <c r="BR14" s="135" t="str">
        <f t="shared" ref="BR14:BR21" si="32">IF(AND(T14=0,U14=0),"",T14)</f>
        <v/>
      </c>
      <c r="BS14" s="135" t="str">
        <f t="shared" ref="BS14:BS21" si="33">IF(AND(T14=0,U14=0),"",U14)</f>
        <v/>
      </c>
      <c r="BT14" s="135" t="str">
        <f t="shared" ref="BT14:BT21" si="34">IF(AND(V14=0,W14=0),"",V14)</f>
        <v/>
      </c>
      <c r="BU14" s="135" t="str">
        <f t="shared" ref="BU14:BU21" si="35">IF(AND(V14=0,W14=0),"",W14)</f>
        <v/>
      </c>
      <c r="BV14" s="136" t="str">
        <f>IF(AND(AH14=0,AJ14=0),"",AH14&amp;" - "&amp;AJ14)</f>
        <v>3 - 0</v>
      </c>
      <c r="BW14" s="137">
        <f>AK14</f>
        <v>1</v>
      </c>
      <c r="BX14" s="137">
        <f>AL14</f>
        <v>0</v>
      </c>
      <c r="BZ14" s="109" t="str">
        <f>IF(BL14="","",BI14)</f>
        <v>Reelica HANSON</v>
      </c>
      <c r="CA14" s="109" t="str">
        <f>IF(BZ14="","",BI13)</f>
        <v>Aseri Spordiklubi</v>
      </c>
      <c r="CB14" s="109" t="str">
        <f>IF(BL14="","",BK14)</f>
        <v>Kristi ERNITS (laen)</v>
      </c>
      <c r="CC14" s="109" t="str">
        <f>IF(CB14="","",BK13)</f>
        <v>Lauatennisekeskus</v>
      </c>
      <c r="CE14" s="109" t="str">
        <f t="shared" si="20"/>
        <v>3:0</v>
      </c>
      <c r="CF14" s="109" t="str">
        <f>IF(AH14=AJ14,"",IF(AH14&gt;AJ14,E14,H14))</f>
        <v>Reelica HANSON</v>
      </c>
      <c r="CG14" s="109" t="str">
        <f>IF(AH14=AJ14,"",IF(AH14&gt;AJ14,H14,E14))</f>
        <v>Kristi ERNITS (laen)</v>
      </c>
    </row>
    <row r="15" spans="1:85" s="109" customFormat="1" hidden="1" outlineLevel="1">
      <c r="A15" s="116">
        <f t="shared" si="25"/>
        <v>2</v>
      </c>
      <c r="B15" s="87">
        <v>13</v>
      </c>
      <c r="C15" s="87">
        <v>5</v>
      </c>
      <c r="D15" s="87" t="s">
        <v>84</v>
      </c>
      <c r="E15" s="88" t="s">
        <v>155</v>
      </c>
      <c r="F15" s="87">
        <v>10</v>
      </c>
      <c r="G15" s="87" t="s">
        <v>85</v>
      </c>
      <c r="H15" s="88" t="s">
        <v>122</v>
      </c>
      <c r="I15" s="89" t="s">
        <v>81</v>
      </c>
      <c r="J15" s="89" t="s">
        <v>101</v>
      </c>
      <c r="K15" s="89" t="s">
        <v>101</v>
      </c>
      <c r="L15" s="89" t="s">
        <v>82</v>
      </c>
      <c r="M15" s="89" t="s">
        <v>82</v>
      </c>
      <c r="N15" s="87">
        <v>11</v>
      </c>
      <c r="O15" s="87">
        <v>3</v>
      </c>
      <c r="P15" s="87">
        <v>11</v>
      </c>
      <c r="Q15" s="87">
        <v>2</v>
      </c>
      <c r="R15" s="87">
        <v>11</v>
      </c>
      <c r="S15" s="87">
        <v>2</v>
      </c>
      <c r="T15" s="87">
        <v>0</v>
      </c>
      <c r="U15" s="87">
        <v>0</v>
      </c>
      <c r="V15" s="87">
        <v>0</v>
      </c>
      <c r="W15" s="87">
        <v>0</v>
      </c>
      <c r="X15" s="90">
        <v>1</v>
      </c>
      <c r="Y15" s="90">
        <v>1</v>
      </c>
      <c r="Z15" s="90">
        <v>1</v>
      </c>
      <c r="AA15" s="90">
        <v>0</v>
      </c>
      <c r="AB15" s="90">
        <v>0</v>
      </c>
      <c r="AC15" s="90">
        <v>0</v>
      </c>
      <c r="AD15" s="90">
        <v>0</v>
      </c>
      <c r="AE15" s="90">
        <v>0</v>
      </c>
      <c r="AF15" s="90">
        <v>0</v>
      </c>
      <c r="AG15" s="90">
        <v>0</v>
      </c>
      <c r="AH15" s="91">
        <v>3</v>
      </c>
      <c r="AI15" s="91" t="s">
        <v>83</v>
      </c>
      <c r="AJ15" s="91">
        <v>0</v>
      </c>
      <c r="AK15" s="128">
        <f>RANK(AH15,AH15:AJ15,1)-1</f>
        <v>1</v>
      </c>
      <c r="AL15" s="128">
        <f>RANK(AJ15,AH15:AJ15,1)-1</f>
        <v>0</v>
      </c>
      <c r="AT15" s="115" t="str">
        <f>"Laud: "&amp;VLOOKUP(A13,Voor,8)</f>
        <v>Laud: 10</v>
      </c>
      <c r="AU15" s="129" t="str">
        <f>D15</f>
        <v>B</v>
      </c>
      <c r="AV15" s="130" t="str">
        <f t="shared" si="21"/>
        <v>Karmen KOZMA</v>
      </c>
      <c r="AW15" s="129" t="str">
        <f>G15</f>
        <v>X</v>
      </c>
      <c r="AX15" s="130" t="str">
        <f t="shared" si="22"/>
        <v>Aire KURGPÕLD</v>
      </c>
      <c r="AY15" s="129" t="str">
        <f>IF(AND(N15=0,O15=0),"",N15&amp;" - "&amp;O15)</f>
        <v>11 - 3</v>
      </c>
      <c r="AZ15" s="129" t="str">
        <f>IF(AND(P15=0,Q15=0),"",P15&amp;" - "&amp;Q15)</f>
        <v>11 - 2</v>
      </c>
      <c r="BA15" s="129" t="str">
        <f>IF(AND(R15=0,S15=0),"",R15&amp;" - "&amp;S15)</f>
        <v>11 - 2</v>
      </c>
      <c r="BB15" s="129" t="str">
        <f>IF(AND(T15=0,U15=0),"",T15&amp;" - "&amp;U15)</f>
        <v/>
      </c>
      <c r="BC15" s="129" t="str">
        <f>IF(AND(V15=0,W15=0),"",V15&amp;" - "&amp;W15)</f>
        <v/>
      </c>
      <c r="BD15" s="131" t="str">
        <f>IF(AND(AH15=0,AJ15=0),"",AH15&amp;" - "&amp;AJ15)</f>
        <v>3 - 0</v>
      </c>
      <c r="BE15" s="132">
        <f t="shared" ref="BE15:BF17" si="36">BE14+AK15</f>
        <v>2</v>
      </c>
      <c r="BF15" s="132">
        <f t="shared" si="36"/>
        <v>0</v>
      </c>
      <c r="BH15" s="129" t="str">
        <f>D15</f>
        <v>B</v>
      </c>
      <c r="BI15" s="130" t="str">
        <f t="shared" si="23"/>
        <v>Karmen KOZMA</v>
      </c>
      <c r="BJ15" s="129" t="str">
        <f>G15</f>
        <v>X</v>
      </c>
      <c r="BK15" s="130" t="str">
        <f t="shared" si="24"/>
        <v>Aire KURGPÕLD</v>
      </c>
      <c r="BL15" s="135">
        <f t="shared" si="26"/>
        <v>11</v>
      </c>
      <c r="BM15" s="135">
        <f t="shared" si="27"/>
        <v>3</v>
      </c>
      <c r="BN15" s="135">
        <f t="shared" si="28"/>
        <v>11</v>
      </c>
      <c r="BO15" s="135">
        <f t="shared" si="29"/>
        <v>2</v>
      </c>
      <c r="BP15" s="135">
        <f t="shared" si="30"/>
        <v>11</v>
      </c>
      <c r="BQ15" s="135">
        <f t="shared" si="31"/>
        <v>2</v>
      </c>
      <c r="BR15" s="135" t="str">
        <f t="shared" si="32"/>
        <v/>
      </c>
      <c r="BS15" s="135" t="str">
        <f t="shared" si="33"/>
        <v/>
      </c>
      <c r="BT15" s="135" t="str">
        <f t="shared" si="34"/>
        <v/>
      </c>
      <c r="BU15" s="135" t="str">
        <f t="shared" si="35"/>
        <v/>
      </c>
      <c r="BV15" s="136" t="str">
        <f>IF(AND(AH15=0,AJ15=0),"",AH15&amp;" - "&amp;AJ15)</f>
        <v>3 - 0</v>
      </c>
      <c r="BW15" s="138">
        <f>BW14+AK15</f>
        <v>2</v>
      </c>
      <c r="BX15" s="138">
        <f>AL15+BX14</f>
        <v>0</v>
      </c>
      <c r="BZ15" s="109" t="str">
        <f>IF(BL15="","",BI15)</f>
        <v>Karmen KOZMA</v>
      </c>
      <c r="CA15" s="109" t="str">
        <f>IF(BZ15="","",CA14)</f>
        <v>Aseri Spordiklubi</v>
      </c>
      <c r="CB15" s="109" t="str">
        <f>IF(BL15="","",BK15)</f>
        <v>Aire KURGPÕLD</v>
      </c>
      <c r="CC15" s="109" t="str">
        <f>IF(CB15="","",CC14)</f>
        <v>Lauatennisekeskus</v>
      </c>
      <c r="CE15" s="109" t="str">
        <f t="shared" si="20"/>
        <v>3:0</v>
      </c>
      <c r="CF15" s="109" t="str">
        <f>IF(AH15=AJ15,"",IF(AH15&gt;AJ15,E15,H15))</f>
        <v>Karmen KOZMA</v>
      </c>
      <c r="CG15" s="109" t="str">
        <f>IF(AH15=AJ15,"",IF(AH15&gt;AJ15,H15,E15))</f>
        <v>Aire KURGPÕLD</v>
      </c>
    </row>
    <row r="16" spans="1:85" s="109" customFormat="1" hidden="1" outlineLevel="1">
      <c r="A16" s="116">
        <f t="shared" si="25"/>
        <v>2</v>
      </c>
      <c r="B16" s="87">
        <v>14</v>
      </c>
      <c r="C16" s="87">
        <v>6</v>
      </c>
      <c r="D16" s="87" t="s">
        <v>87</v>
      </c>
      <c r="E16" s="88" t="s">
        <v>129</v>
      </c>
      <c r="F16" s="87">
        <v>12</v>
      </c>
      <c r="G16" s="87" t="s">
        <v>88</v>
      </c>
      <c r="H16" s="88" t="s">
        <v>126</v>
      </c>
      <c r="I16" s="89" t="s">
        <v>93</v>
      </c>
      <c r="J16" s="89" t="s">
        <v>101</v>
      </c>
      <c r="K16" s="89" t="s">
        <v>93</v>
      </c>
      <c r="L16" s="89" t="s">
        <v>82</v>
      </c>
      <c r="M16" s="89" t="s">
        <v>82</v>
      </c>
      <c r="N16" s="87">
        <v>11</v>
      </c>
      <c r="O16" s="87">
        <v>4</v>
      </c>
      <c r="P16" s="87">
        <v>11</v>
      </c>
      <c r="Q16" s="87">
        <v>2</v>
      </c>
      <c r="R16" s="87">
        <v>11</v>
      </c>
      <c r="S16" s="87">
        <v>4</v>
      </c>
      <c r="T16" s="87">
        <v>0</v>
      </c>
      <c r="U16" s="87">
        <v>0</v>
      </c>
      <c r="V16" s="87">
        <v>0</v>
      </c>
      <c r="W16" s="87">
        <v>0</v>
      </c>
      <c r="X16" s="90">
        <v>1</v>
      </c>
      <c r="Y16" s="90">
        <v>1</v>
      </c>
      <c r="Z16" s="90">
        <v>1</v>
      </c>
      <c r="AA16" s="90">
        <v>0</v>
      </c>
      <c r="AB16" s="90">
        <v>0</v>
      </c>
      <c r="AC16" s="90">
        <v>0</v>
      </c>
      <c r="AD16" s="90">
        <v>0</v>
      </c>
      <c r="AE16" s="90">
        <v>0</v>
      </c>
      <c r="AF16" s="90">
        <v>0</v>
      </c>
      <c r="AG16" s="90">
        <v>0</v>
      </c>
      <c r="AH16" s="91">
        <v>3</v>
      </c>
      <c r="AI16" s="91" t="s">
        <v>83</v>
      </c>
      <c r="AJ16" s="91">
        <v>0</v>
      </c>
      <c r="AK16" s="128">
        <f>RANK(AH16,AH16:AJ16,1)-1</f>
        <v>1</v>
      </c>
      <c r="AL16" s="128">
        <f>RANK(AJ16,AH16:AJ16,1)-1</f>
        <v>0</v>
      </c>
      <c r="AT16" s="115"/>
      <c r="AU16" s="129" t="str">
        <f>D16</f>
        <v>C</v>
      </c>
      <c r="AV16" s="130" t="str">
        <f t="shared" si="21"/>
        <v>Ina JOSEPSONE (välis)</v>
      </c>
      <c r="AW16" s="129" t="str">
        <f>G16</f>
        <v>Z</v>
      </c>
      <c r="AX16" s="130" t="str">
        <f t="shared" si="22"/>
        <v>Neverly LUKAS</v>
      </c>
      <c r="AY16" s="129" t="str">
        <f>IF(AND(N16=0,O16=0),"",N16&amp;" - "&amp;O16)</f>
        <v>11 - 4</v>
      </c>
      <c r="AZ16" s="129" t="str">
        <f>IF(AND(P16=0,Q16=0),"",P16&amp;" - "&amp;Q16)</f>
        <v>11 - 2</v>
      </c>
      <c r="BA16" s="129" t="str">
        <f>IF(AND(R16=0,S16=0),"",R16&amp;" - "&amp;S16)</f>
        <v>11 - 4</v>
      </c>
      <c r="BB16" s="129" t="str">
        <f>IF(AND(T16=0,U16=0),"",T16&amp;" - "&amp;U16)</f>
        <v/>
      </c>
      <c r="BC16" s="129" t="str">
        <f>IF(AND(V16=0,W16=0),"",V16&amp;" - "&amp;W16)</f>
        <v/>
      </c>
      <c r="BD16" s="131" t="str">
        <f>IF(AND(AH16=0,AJ16=0),"",AH16&amp;" - "&amp;AJ16)</f>
        <v>3 - 0</v>
      </c>
      <c r="BE16" s="132">
        <f t="shared" si="36"/>
        <v>3</v>
      </c>
      <c r="BF16" s="132">
        <f t="shared" si="36"/>
        <v>0</v>
      </c>
      <c r="BH16" s="129" t="str">
        <f>D16</f>
        <v>C</v>
      </c>
      <c r="BI16" s="130" t="str">
        <f t="shared" si="23"/>
        <v>Ina JOSEPSONE (välis)</v>
      </c>
      <c r="BJ16" s="129" t="str">
        <f>G16</f>
        <v>Z</v>
      </c>
      <c r="BK16" s="130" t="str">
        <f t="shared" si="24"/>
        <v>Neverly LUKAS</v>
      </c>
      <c r="BL16" s="135">
        <f t="shared" si="26"/>
        <v>11</v>
      </c>
      <c r="BM16" s="135">
        <f t="shared" si="27"/>
        <v>4</v>
      </c>
      <c r="BN16" s="135">
        <f t="shared" si="28"/>
        <v>11</v>
      </c>
      <c r="BO16" s="135">
        <f t="shared" si="29"/>
        <v>2</v>
      </c>
      <c r="BP16" s="135">
        <f t="shared" si="30"/>
        <v>11</v>
      </c>
      <c r="BQ16" s="135">
        <f t="shared" si="31"/>
        <v>4</v>
      </c>
      <c r="BR16" s="135" t="str">
        <f t="shared" si="32"/>
        <v/>
      </c>
      <c r="BS16" s="135" t="str">
        <f t="shared" si="33"/>
        <v/>
      </c>
      <c r="BT16" s="135" t="str">
        <f t="shared" si="34"/>
        <v/>
      </c>
      <c r="BU16" s="135" t="str">
        <f t="shared" si="35"/>
        <v/>
      </c>
      <c r="BV16" s="136" t="str">
        <f>IF(AND(AH16=0,AJ16=0),"",AH16&amp;" - "&amp;AJ16)</f>
        <v>3 - 0</v>
      </c>
      <c r="BW16" s="138">
        <f>BW15+AK16</f>
        <v>3</v>
      </c>
      <c r="BX16" s="138">
        <f>AL16+BX15</f>
        <v>0</v>
      </c>
      <c r="BZ16" s="109" t="str">
        <f>IF(BL16="","",BI16)</f>
        <v>Ina JOSEPSONE (välis)</v>
      </c>
      <c r="CA16" s="109" t="str">
        <f>IF(BZ16="","",CA14)</f>
        <v>Aseri Spordiklubi</v>
      </c>
      <c r="CB16" s="109" t="str">
        <f>IF(BL16="","",BK16)</f>
        <v>Neverly LUKAS</v>
      </c>
      <c r="CC16" s="109" t="str">
        <f>IF(CB16="","",CC14)</f>
        <v>Lauatennisekeskus</v>
      </c>
      <c r="CE16" s="109" t="str">
        <f t="shared" si="20"/>
        <v>3:0</v>
      </c>
      <c r="CF16" s="109" t="str">
        <f>IF(AH16=AJ16,"",IF(AH16&gt;AJ16,E16,H16))</f>
        <v>Ina JOSEPSONE (välis)</v>
      </c>
      <c r="CG16" s="109" t="str">
        <f>IF(AH16=AJ16,"",IF(AH16&gt;AJ16,H16,E16))</f>
        <v>Neverly LUKAS</v>
      </c>
    </row>
    <row r="17" spans="1:85" s="109" customFormat="1" hidden="1" outlineLevel="1">
      <c r="A17" s="116">
        <f t="shared" si="25"/>
        <v>2</v>
      </c>
      <c r="B17" s="87">
        <v>15</v>
      </c>
      <c r="C17" s="92">
        <v>4</v>
      </c>
      <c r="D17" s="87"/>
      <c r="E17" s="88" t="s">
        <v>109</v>
      </c>
      <c r="F17" s="92">
        <v>10</v>
      </c>
      <c r="G17" s="87"/>
      <c r="H17" s="88" t="s">
        <v>122</v>
      </c>
      <c r="I17" s="291" t="s">
        <v>79</v>
      </c>
      <c r="J17" s="291" t="s">
        <v>96</v>
      </c>
      <c r="K17" s="291" t="s">
        <v>101</v>
      </c>
      <c r="L17" s="291" t="s">
        <v>82</v>
      </c>
      <c r="M17" s="291" t="s">
        <v>82</v>
      </c>
      <c r="N17" s="285">
        <v>11</v>
      </c>
      <c r="O17" s="285">
        <v>1</v>
      </c>
      <c r="P17" s="285">
        <v>11</v>
      </c>
      <c r="Q17" s="285">
        <v>5</v>
      </c>
      <c r="R17" s="285">
        <v>11</v>
      </c>
      <c r="S17" s="285">
        <v>2</v>
      </c>
      <c r="T17" s="285">
        <v>0</v>
      </c>
      <c r="U17" s="285">
        <v>0</v>
      </c>
      <c r="V17" s="285">
        <v>0</v>
      </c>
      <c r="W17" s="285">
        <v>0</v>
      </c>
      <c r="X17" s="293">
        <v>1</v>
      </c>
      <c r="Y17" s="293">
        <v>1</v>
      </c>
      <c r="Z17" s="293">
        <v>1</v>
      </c>
      <c r="AA17" s="293">
        <v>0</v>
      </c>
      <c r="AB17" s="293">
        <v>0</v>
      </c>
      <c r="AC17" s="293">
        <v>0</v>
      </c>
      <c r="AD17" s="293">
        <v>0</v>
      </c>
      <c r="AE17" s="293">
        <v>0</v>
      </c>
      <c r="AF17" s="293">
        <v>0</v>
      </c>
      <c r="AG17" s="293">
        <v>0</v>
      </c>
      <c r="AH17" s="295">
        <v>3</v>
      </c>
      <c r="AI17" s="295" t="s">
        <v>83</v>
      </c>
      <c r="AJ17" s="295">
        <v>0</v>
      </c>
      <c r="AK17" s="298">
        <f>RANK(AH17,AH17:AJ17,1)-1</f>
        <v>1</v>
      </c>
      <c r="AL17" s="299">
        <f>RANK(AJ17,AH17:AJ17,1)-1</f>
        <v>0</v>
      </c>
      <c r="AT17" s="115"/>
      <c r="AU17" s="300" t="s">
        <v>143</v>
      </c>
      <c r="AV17" s="130" t="str">
        <f t="shared" si="21"/>
        <v>Reelica HANSON</v>
      </c>
      <c r="AW17" s="300" t="s">
        <v>143</v>
      </c>
      <c r="AX17" s="130" t="str">
        <f t="shared" si="22"/>
        <v>Aire KURGPÕLD</v>
      </c>
      <c r="AY17" s="302" t="str">
        <f>IF(AND(N17=0,O17=0),"",N17&amp;" - "&amp;O17)</f>
        <v>11 - 1</v>
      </c>
      <c r="AZ17" s="302" t="str">
        <f>IF(AND(P17=0,Q17=0),"",P17&amp;" - "&amp;Q17)</f>
        <v>11 - 5</v>
      </c>
      <c r="BA17" s="302" t="str">
        <f>IF(AND(R17=0,S17=0),"",R17&amp;" - "&amp;S17)</f>
        <v>11 - 2</v>
      </c>
      <c r="BB17" s="302" t="str">
        <f>IF(AND(T17=0,U17=0),"",T17&amp;" - "&amp;U17)</f>
        <v/>
      </c>
      <c r="BC17" s="302" t="str">
        <f>IF(AND(V17=0,W17=0),"",V17&amp;" - "&amp;W17)</f>
        <v/>
      </c>
      <c r="BD17" s="309" t="str">
        <f>IF(AND(AH17=0,AJ17=0),"",AH17&amp;" - "&amp;AJ17)</f>
        <v>3 - 0</v>
      </c>
      <c r="BE17" s="297">
        <f t="shared" si="36"/>
        <v>4</v>
      </c>
      <c r="BF17" s="297">
        <f t="shared" si="36"/>
        <v>0</v>
      </c>
      <c r="BH17" s="129"/>
      <c r="BI17" s="130" t="str">
        <f t="shared" si="23"/>
        <v>Reelica HANSON</v>
      </c>
      <c r="BJ17" s="129"/>
      <c r="BK17" s="130" t="str">
        <f t="shared" si="24"/>
        <v>Aire KURGPÕLD</v>
      </c>
      <c r="BL17" s="305">
        <f t="shared" si="26"/>
        <v>11</v>
      </c>
      <c r="BM17" s="305">
        <f t="shared" si="27"/>
        <v>1</v>
      </c>
      <c r="BN17" s="305">
        <f t="shared" si="28"/>
        <v>11</v>
      </c>
      <c r="BO17" s="305">
        <f t="shared" si="29"/>
        <v>5</v>
      </c>
      <c r="BP17" s="305">
        <f t="shared" si="30"/>
        <v>11</v>
      </c>
      <c r="BQ17" s="305">
        <f t="shared" si="31"/>
        <v>2</v>
      </c>
      <c r="BR17" s="305" t="str">
        <f t="shared" si="32"/>
        <v/>
      </c>
      <c r="BS17" s="305" t="str">
        <f t="shared" si="33"/>
        <v/>
      </c>
      <c r="BT17" s="305" t="str">
        <f t="shared" si="34"/>
        <v/>
      </c>
      <c r="BU17" s="305" t="str">
        <f t="shared" si="35"/>
        <v/>
      </c>
      <c r="BV17" s="307" t="str">
        <f>IF(AND(AH17=0,AJ17=0),"",AH17&amp;" - "&amp;AJ17)</f>
        <v>3 - 0</v>
      </c>
      <c r="BW17" s="303">
        <f>AK17+BW16</f>
        <v>4</v>
      </c>
      <c r="BX17" s="303">
        <f>AL17+BX16</f>
        <v>0</v>
      </c>
      <c r="CE17" s="109" t="str">
        <f t="shared" si="20"/>
        <v>3:0</v>
      </c>
    </row>
    <row r="18" spans="1:85" s="109" customFormat="1" hidden="1" outlineLevel="1">
      <c r="A18" s="116">
        <f t="shared" si="25"/>
        <v>2</v>
      </c>
      <c r="B18" s="87">
        <v>16</v>
      </c>
      <c r="C18" s="92">
        <v>5</v>
      </c>
      <c r="D18" s="87"/>
      <c r="E18" s="88" t="s">
        <v>155</v>
      </c>
      <c r="F18" s="92">
        <v>11</v>
      </c>
      <c r="G18" s="87"/>
      <c r="H18" s="88" t="s">
        <v>124</v>
      </c>
      <c r="I18" s="291"/>
      <c r="J18" s="291"/>
      <c r="K18" s="291"/>
      <c r="L18" s="291"/>
      <c r="M18" s="291"/>
      <c r="N18" s="286"/>
      <c r="O18" s="286"/>
      <c r="P18" s="286"/>
      <c r="Q18" s="286"/>
      <c r="R18" s="286"/>
      <c r="S18" s="286"/>
      <c r="T18" s="286"/>
      <c r="U18" s="286"/>
      <c r="V18" s="286"/>
      <c r="W18" s="286"/>
      <c r="X18" s="294"/>
      <c r="Y18" s="294"/>
      <c r="Z18" s="294"/>
      <c r="AA18" s="294"/>
      <c r="AB18" s="294"/>
      <c r="AC18" s="294"/>
      <c r="AD18" s="294"/>
      <c r="AE18" s="294"/>
      <c r="AF18" s="294"/>
      <c r="AG18" s="294"/>
      <c r="AH18" s="296"/>
      <c r="AI18" s="296"/>
      <c r="AJ18" s="296"/>
      <c r="AK18" s="298"/>
      <c r="AL18" s="299"/>
      <c r="AT18" s="115"/>
      <c r="AU18" s="301"/>
      <c r="AV18" s="130" t="str">
        <f t="shared" si="21"/>
        <v>Karmen KOZMA</v>
      </c>
      <c r="AW18" s="301"/>
      <c r="AX18" s="130" t="str">
        <f t="shared" si="22"/>
        <v>Kristi ERNITS (laen)</v>
      </c>
      <c r="AY18" s="302"/>
      <c r="AZ18" s="302"/>
      <c r="BA18" s="302"/>
      <c r="BB18" s="302"/>
      <c r="BC18" s="302"/>
      <c r="BD18" s="309"/>
      <c r="BE18" s="297"/>
      <c r="BF18" s="297"/>
      <c r="BH18" s="129"/>
      <c r="BI18" s="130" t="str">
        <f t="shared" si="23"/>
        <v>Karmen KOZMA</v>
      </c>
      <c r="BJ18" s="129"/>
      <c r="BK18" s="130" t="str">
        <f t="shared" si="24"/>
        <v>Kristi ERNITS (laen)</v>
      </c>
      <c r="BL18" s="306" t="str">
        <f t="shared" si="26"/>
        <v/>
      </c>
      <c r="BM18" s="306" t="str">
        <f t="shared" si="27"/>
        <v/>
      </c>
      <c r="BN18" s="306" t="str">
        <f t="shared" si="28"/>
        <v/>
      </c>
      <c r="BO18" s="306" t="str">
        <f t="shared" si="29"/>
        <v/>
      </c>
      <c r="BP18" s="306" t="str">
        <f t="shared" si="30"/>
        <v/>
      </c>
      <c r="BQ18" s="306" t="str">
        <f t="shared" si="31"/>
        <v/>
      </c>
      <c r="BR18" s="306" t="str">
        <f t="shared" si="32"/>
        <v/>
      </c>
      <c r="BS18" s="306" t="str">
        <f t="shared" si="33"/>
        <v/>
      </c>
      <c r="BT18" s="306" t="str">
        <f t="shared" si="34"/>
        <v/>
      </c>
      <c r="BU18" s="306" t="str">
        <f t="shared" si="35"/>
        <v/>
      </c>
      <c r="BV18" s="308"/>
      <c r="BW18" s="304"/>
      <c r="BX18" s="304"/>
      <c r="CE18" s="109" t="str">
        <f t="shared" si="20"/>
        <v>:</v>
      </c>
    </row>
    <row r="19" spans="1:85" s="109" customFormat="1" hidden="1" outlineLevel="1">
      <c r="A19" s="116">
        <f t="shared" si="25"/>
        <v>2</v>
      </c>
      <c r="B19" s="87">
        <v>17</v>
      </c>
      <c r="C19" s="87">
        <v>4</v>
      </c>
      <c r="D19" s="87" t="s">
        <v>77</v>
      </c>
      <c r="E19" s="88" t="s">
        <v>109</v>
      </c>
      <c r="F19" s="87">
        <v>10</v>
      </c>
      <c r="G19" s="87" t="s">
        <v>85</v>
      </c>
      <c r="H19" s="88" t="s">
        <v>122</v>
      </c>
      <c r="I19" s="89" t="s">
        <v>82</v>
      </c>
      <c r="J19" s="89" t="s">
        <v>82</v>
      </c>
      <c r="K19" s="89" t="s">
        <v>82</v>
      </c>
      <c r="L19" s="89" t="s">
        <v>82</v>
      </c>
      <c r="M19" s="89" t="s">
        <v>82</v>
      </c>
      <c r="N19" s="87">
        <v>0</v>
      </c>
      <c r="O19" s="87">
        <v>0</v>
      </c>
      <c r="P19" s="87">
        <v>0</v>
      </c>
      <c r="Q19" s="87">
        <v>0</v>
      </c>
      <c r="R19" s="87">
        <v>0</v>
      </c>
      <c r="S19" s="87">
        <v>0</v>
      </c>
      <c r="T19" s="87">
        <v>0</v>
      </c>
      <c r="U19" s="87">
        <v>0</v>
      </c>
      <c r="V19" s="87">
        <v>0</v>
      </c>
      <c r="W19" s="87">
        <v>0</v>
      </c>
      <c r="X19" s="90">
        <v>0</v>
      </c>
      <c r="Y19" s="90">
        <v>0</v>
      </c>
      <c r="Z19" s="90">
        <v>0</v>
      </c>
      <c r="AA19" s="90">
        <v>0</v>
      </c>
      <c r="AB19" s="90">
        <v>0</v>
      </c>
      <c r="AC19" s="90">
        <v>0</v>
      </c>
      <c r="AD19" s="90">
        <v>0</v>
      </c>
      <c r="AE19" s="90">
        <v>0</v>
      </c>
      <c r="AF19" s="90">
        <v>0</v>
      </c>
      <c r="AG19" s="90">
        <v>0</v>
      </c>
      <c r="AH19" s="91">
        <v>0</v>
      </c>
      <c r="AI19" s="91" t="s">
        <v>83</v>
      </c>
      <c r="AJ19" s="91">
        <v>0</v>
      </c>
      <c r="AK19" s="128">
        <f>RANK(AH19,AH19:AJ19,1)-1</f>
        <v>0</v>
      </c>
      <c r="AL19" s="128">
        <f>RANK(AJ19,AH19:AJ19,1)-1</f>
        <v>0</v>
      </c>
      <c r="AM19" s="114"/>
      <c r="AN19" s="114"/>
      <c r="AO19" s="139"/>
      <c r="AP19" s="139"/>
      <c r="AQ19" s="139"/>
      <c r="AR19" s="139"/>
      <c r="AT19" s="115"/>
      <c r="AU19" s="129" t="str">
        <f>D19</f>
        <v>A</v>
      </c>
      <c r="AV19" s="130" t="str">
        <f t="shared" si="21"/>
        <v>Reelica HANSON</v>
      </c>
      <c r="AW19" s="129" t="str">
        <f>G19</f>
        <v>X</v>
      </c>
      <c r="AX19" s="130" t="str">
        <f t="shared" si="22"/>
        <v>Aire KURGPÕLD</v>
      </c>
      <c r="AY19" s="129" t="str">
        <f>IF(AND(N19=0,O19=0),"",N19&amp;" - "&amp;O19)</f>
        <v/>
      </c>
      <c r="AZ19" s="129" t="str">
        <f>IF(AND(P19=0,Q19=0),"",P19&amp;" - "&amp;Q19)</f>
        <v/>
      </c>
      <c r="BA19" s="129" t="str">
        <f>IF(AND(R19=0,S19=0),"",R19&amp;" - "&amp;S19)</f>
        <v/>
      </c>
      <c r="BB19" s="129" t="str">
        <f>IF(AND(T19=0,U19=0),"",T19&amp;" - "&amp;U19)</f>
        <v/>
      </c>
      <c r="BC19" s="129" t="str">
        <f>IF(AND(V19=0,W19=0),"",V19&amp;" - "&amp;W19)</f>
        <v/>
      </c>
      <c r="BD19" s="131" t="str">
        <f>IF(AND(AH19=0,AJ19=0),"",AH19&amp;" - "&amp;AJ19)</f>
        <v/>
      </c>
      <c r="BE19" s="132">
        <f>BE17+AK19</f>
        <v>4</v>
      </c>
      <c r="BF19" s="132">
        <f>BF17+AL19</f>
        <v>0</v>
      </c>
      <c r="BH19" s="129" t="str">
        <f>D19</f>
        <v>A</v>
      </c>
      <c r="BI19" s="130" t="str">
        <f t="shared" si="23"/>
        <v>Reelica HANSON</v>
      </c>
      <c r="BJ19" s="129" t="str">
        <f>G19</f>
        <v>X</v>
      </c>
      <c r="BK19" s="130" t="str">
        <f t="shared" si="24"/>
        <v>Aire KURGPÕLD</v>
      </c>
      <c r="BL19" s="135" t="str">
        <f t="shared" si="26"/>
        <v/>
      </c>
      <c r="BM19" s="135" t="str">
        <f t="shared" si="27"/>
        <v/>
      </c>
      <c r="BN19" s="135" t="str">
        <f t="shared" si="28"/>
        <v/>
      </c>
      <c r="BO19" s="135" t="str">
        <f t="shared" si="29"/>
        <v/>
      </c>
      <c r="BP19" s="135" t="str">
        <f t="shared" si="30"/>
        <v/>
      </c>
      <c r="BQ19" s="135" t="str">
        <f t="shared" si="31"/>
        <v/>
      </c>
      <c r="BR19" s="135" t="str">
        <f t="shared" si="32"/>
        <v/>
      </c>
      <c r="BS19" s="135" t="str">
        <f t="shared" si="33"/>
        <v/>
      </c>
      <c r="BT19" s="135" t="str">
        <f t="shared" si="34"/>
        <v/>
      </c>
      <c r="BU19" s="135" t="str">
        <f t="shared" si="35"/>
        <v/>
      </c>
      <c r="BV19" s="136" t="str">
        <f>IF(AND(AH19=0,AJ19=0),"",AH19&amp;" - "&amp;AJ19)</f>
        <v/>
      </c>
      <c r="BW19" s="138">
        <f>BW17+AK19</f>
        <v>4</v>
      </c>
      <c r="BX19" s="138">
        <f>AL19+BX17</f>
        <v>0</v>
      </c>
      <c r="BZ19" s="109" t="str">
        <f>IF(BL19="","",BI19)</f>
        <v/>
      </c>
      <c r="CA19" s="109" t="str">
        <f>IF(BZ19="","",CA14)</f>
        <v/>
      </c>
      <c r="CB19" s="109" t="str">
        <f>IF(BL19="","",BK19)</f>
        <v/>
      </c>
      <c r="CC19" s="109" t="str">
        <f>IF(CB19="","",CC14)</f>
        <v/>
      </c>
      <c r="CE19" s="109" t="str">
        <f t="shared" si="20"/>
        <v>:</v>
      </c>
      <c r="CF19" s="109" t="str">
        <f>IF(AH19=AJ19,"",IF(AH19&gt;AJ19,E19,H19))</f>
        <v/>
      </c>
      <c r="CG19" s="109" t="str">
        <f>IF(AH19=AJ19,"",IF(AH19&gt;AJ19,H19,E19))</f>
        <v/>
      </c>
    </row>
    <row r="20" spans="1:85" hidden="1" outlineLevel="1">
      <c r="A20" s="116">
        <f t="shared" si="25"/>
        <v>2</v>
      </c>
      <c r="B20" s="87">
        <v>18</v>
      </c>
      <c r="C20" s="93">
        <v>6</v>
      </c>
      <c r="D20" s="93" t="s">
        <v>87</v>
      </c>
      <c r="E20" s="88" t="s">
        <v>129</v>
      </c>
      <c r="F20" s="93">
        <v>11</v>
      </c>
      <c r="G20" s="93" t="s">
        <v>78</v>
      </c>
      <c r="H20" s="88" t="s">
        <v>124</v>
      </c>
      <c r="I20" s="89" t="s">
        <v>82</v>
      </c>
      <c r="J20" s="89" t="s">
        <v>82</v>
      </c>
      <c r="K20" s="89" t="s">
        <v>82</v>
      </c>
      <c r="L20" s="89" t="s">
        <v>82</v>
      </c>
      <c r="M20" s="89" t="s">
        <v>82</v>
      </c>
      <c r="N20" s="87">
        <v>0</v>
      </c>
      <c r="O20" s="87">
        <v>0</v>
      </c>
      <c r="P20" s="87">
        <v>0</v>
      </c>
      <c r="Q20" s="87">
        <v>0</v>
      </c>
      <c r="R20" s="87">
        <v>0</v>
      </c>
      <c r="S20" s="87">
        <v>0</v>
      </c>
      <c r="T20" s="87">
        <v>0</v>
      </c>
      <c r="U20" s="87">
        <v>0</v>
      </c>
      <c r="V20" s="87">
        <v>0</v>
      </c>
      <c r="W20" s="87">
        <v>0</v>
      </c>
      <c r="X20" s="90">
        <v>0</v>
      </c>
      <c r="Y20" s="90">
        <v>0</v>
      </c>
      <c r="Z20" s="90">
        <v>0</v>
      </c>
      <c r="AA20" s="90">
        <v>0</v>
      </c>
      <c r="AB20" s="90">
        <v>0</v>
      </c>
      <c r="AC20" s="90">
        <v>0</v>
      </c>
      <c r="AD20" s="90">
        <v>0</v>
      </c>
      <c r="AE20" s="90">
        <v>0</v>
      </c>
      <c r="AF20" s="90">
        <v>0</v>
      </c>
      <c r="AG20" s="90">
        <v>0</v>
      </c>
      <c r="AH20" s="91">
        <v>0</v>
      </c>
      <c r="AI20" s="91" t="s">
        <v>83</v>
      </c>
      <c r="AJ20" s="91">
        <v>0</v>
      </c>
      <c r="AK20" s="128">
        <f>RANK(AH20,AH20:AJ20,1)-1</f>
        <v>0</v>
      </c>
      <c r="AL20" s="128">
        <f>RANK(AJ20,AH20:AJ20,1)-1</f>
        <v>0</v>
      </c>
      <c r="AT20" s="115"/>
      <c r="AU20" s="129" t="str">
        <f>D20</f>
        <v>C</v>
      </c>
      <c r="AV20" s="130" t="str">
        <f t="shared" si="21"/>
        <v>Ina JOSEPSONE (välis)</v>
      </c>
      <c r="AW20" s="129" t="str">
        <f>G20</f>
        <v>Y</v>
      </c>
      <c r="AX20" s="130" t="str">
        <f t="shared" si="22"/>
        <v>Kristi ERNITS (laen)</v>
      </c>
      <c r="AY20" s="129" t="str">
        <f>IF(AND(N20=0,O20=0),"",N20&amp;" - "&amp;O20)</f>
        <v/>
      </c>
      <c r="AZ20" s="129" t="str">
        <f>IF(AND(P20=0,Q20=0),"",P20&amp;" - "&amp;Q20)</f>
        <v/>
      </c>
      <c r="BA20" s="129" t="str">
        <f>IF(AND(R20=0,S20=0),"",R20&amp;" - "&amp;S20)</f>
        <v/>
      </c>
      <c r="BB20" s="129" t="str">
        <f>IF(AND(T20=0,U20=0),"",T20&amp;" - "&amp;U20)</f>
        <v/>
      </c>
      <c r="BC20" s="129" t="str">
        <f>IF(AND(V20=0,W20=0),"",V20&amp;" - "&amp;W20)</f>
        <v/>
      </c>
      <c r="BD20" s="131" t="str">
        <f>IF(AND(AH20=0,AJ20=0),"",AH20&amp;" - "&amp;AJ20)</f>
        <v/>
      </c>
      <c r="BE20" s="132">
        <f>BE19+AK20</f>
        <v>4</v>
      </c>
      <c r="BF20" s="132">
        <f>BF19+AL20</f>
        <v>0</v>
      </c>
      <c r="BH20" s="129" t="str">
        <f>D20</f>
        <v>C</v>
      </c>
      <c r="BI20" s="130" t="str">
        <f t="shared" si="23"/>
        <v>Ina JOSEPSONE (välis)</v>
      </c>
      <c r="BJ20" s="129" t="str">
        <f>G20</f>
        <v>Y</v>
      </c>
      <c r="BK20" s="130" t="str">
        <f t="shared" si="24"/>
        <v>Kristi ERNITS (laen)</v>
      </c>
      <c r="BL20" s="135" t="str">
        <f t="shared" si="26"/>
        <v/>
      </c>
      <c r="BM20" s="135" t="str">
        <f t="shared" si="27"/>
        <v/>
      </c>
      <c r="BN20" s="135" t="str">
        <f t="shared" si="28"/>
        <v/>
      </c>
      <c r="BO20" s="135" t="str">
        <f t="shared" si="29"/>
        <v/>
      </c>
      <c r="BP20" s="135" t="str">
        <f t="shared" si="30"/>
        <v/>
      </c>
      <c r="BQ20" s="135" t="str">
        <f t="shared" si="31"/>
        <v/>
      </c>
      <c r="BR20" s="135" t="str">
        <f t="shared" si="32"/>
        <v/>
      </c>
      <c r="BS20" s="135" t="str">
        <f t="shared" si="33"/>
        <v/>
      </c>
      <c r="BT20" s="135" t="str">
        <f t="shared" si="34"/>
        <v/>
      </c>
      <c r="BU20" s="135" t="str">
        <f t="shared" si="35"/>
        <v/>
      </c>
      <c r="BV20" s="136" t="str">
        <f>IF(AND(AH20=0,AJ20=0),"",AH20&amp;" - "&amp;AJ20)</f>
        <v/>
      </c>
      <c r="BW20" s="138">
        <f>BW19+AK20</f>
        <v>4</v>
      </c>
      <c r="BX20" s="138">
        <f>AL20+BX19</f>
        <v>0</v>
      </c>
      <c r="BZ20" s="109" t="str">
        <f>IF(BL20="","",BI20)</f>
        <v/>
      </c>
      <c r="CA20" s="109" t="str">
        <f>IF(BZ20="","",CA14)</f>
        <v/>
      </c>
      <c r="CB20" s="109" t="str">
        <f>IF(BL20="","",BK20)</f>
        <v/>
      </c>
      <c r="CC20" s="109" t="str">
        <f>IF(CB20="","",CC14)</f>
        <v/>
      </c>
      <c r="CE20" s="109" t="str">
        <f t="shared" si="20"/>
        <v>:</v>
      </c>
      <c r="CF20" s="109" t="str">
        <f>IF(AH20=AJ20,"",IF(AH20&gt;AJ20,E20,H20))</f>
        <v/>
      </c>
      <c r="CG20" s="109" t="str">
        <f>IF(AH20=AJ20,"",IF(AH20&gt;AJ20,H20,E20))</f>
        <v/>
      </c>
    </row>
    <row r="21" spans="1:85" hidden="1" outlineLevel="1">
      <c r="A21" s="153">
        <f t="shared" si="25"/>
        <v>2</v>
      </c>
      <c r="B21" s="96">
        <v>19</v>
      </c>
      <c r="C21" s="94">
        <v>5</v>
      </c>
      <c r="D21" s="94" t="s">
        <v>84</v>
      </c>
      <c r="E21" s="95" t="s">
        <v>155</v>
      </c>
      <c r="F21" s="94">
        <v>12</v>
      </c>
      <c r="G21" s="94" t="s">
        <v>88</v>
      </c>
      <c r="H21" s="95" t="s">
        <v>126</v>
      </c>
      <c r="I21" s="89" t="s">
        <v>82</v>
      </c>
      <c r="J21" s="89" t="s">
        <v>82</v>
      </c>
      <c r="K21" s="89" t="s">
        <v>82</v>
      </c>
      <c r="L21" s="89" t="s">
        <v>82</v>
      </c>
      <c r="M21" s="89" t="s">
        <v>82</v>
      </c>
      <c r="N21" s="96">
        <v>0</v>
      </c>
      <c r="O21" s="96">
        <v>0</v>
      </c>
      <c r="P21" s="96">
        <v>0</v>
      </c>
      <c r="Q21" s="96">
        <v>0</v>
      </c>
      <c r="R21" s="96">
        <v>0</v>
      </c>
      <c r="S21" s="96">
        <v>0</v>
      </c>
      <c r="T21" s="96">
        <v>0</v>
      </c>
      <c r="U21" s="96">
        <v>0</v>
      </c>
      <c r="V21" s="96">
        <v>0</v>
      </c>
      <c r="W21" s="96">
        <v>0</v>
      </c>
      <c r="X21" s="97">
        <v>0</v>
      </c>
      <c r="Y21" s="97">
        <v>0</v>
      </c>
      <c r="Z21" s="97">
        <v>0</v>
      </c>
      <c r="AA21" s="97">
        <v>0</v>
      </c>
      <c r="AB21" s="97">
        <v>0</v>
      </c>
      <c r="AC21" s="97">
        <v>0</v>
      </c>
      <c r="AD21" s="97">
        <v>0</v>
      </c>
      <c r="AE21" s="97">
        <v>0</v>
      </c>
      <c r="AF21" s="97">
        <v>0</v>
      </c>
      <c r="AG21" s="97">
        <v>0</v>
      </c>
      <c r="AH21" s="98">
        <v>0</v>
      </c>
      <c r="AI21" s="98" t="s">
        <v>83</v>
      </c>
      <c r="AJ21" s="98">
        <v>0</v>
      </c>
      <c r="AK21" s="128">
        <f>RANK(AH21,AH21:AJ21,1)-1</f>
        <v>0</v>
      </c>
      <c r="AL21" s="128">
        <f>RANK(AJ21,AH21:AJ21,1)-1</f>
        <v>0</v>
      </c>
      <c r="AM21" s="142">
        <v>1</v>
      </c>
      <c r="AN21" s="142">
        <v>1</v>
      </c>
      <c r="AT21" s="115"/>
      <c r="AU21" s="129" t="str">
        <f>D21</f>
        <v>B</v>
      </c>
      <c r="AV21" s="130" t="str">
        <f t="shared" si="21"/>
        <v>Karmen KOZMA</v>
      </c>
      <c r="AW21" s="129" t="str">
        <f>G21</f>
        <v>Z</v>
      </c>
      <c r="AX21" s="130" t="str">
        <f t="shared" si="22"/>
        <v>Neverly LUKAS</v>
      </c>
      <c r="AY21" s="129" t="str">
        <f>IF(AND(N21=0,O21=0),"",N21&amp;" - "&amp;O21)</f>
        <v/>
      </c>
      <c r="AZ21" s="129" t="str">
        <f>IF(AND(P21=0,Q21=0),"",P21&amp;" - "&amp;Q21)</f>
        <v/>
      </c>
      <c r="BA21" s="129" t="str">
        <f>IF(AND(R21=0,S21=0),"",R21&amp;" - "&amp;S21)</f>
        <v/>
      </c>
      <c r="BB21" s="129" t="str">
        <f>IF(AND(T21=0,U21=0),"",T21&amp;" - "&amp;U21)</f>
        <v/>
      </c>
      <c r="BC21" s="129" t="str">
        <f>IF(AND(V21=0,W21=0),"",V21&amp;" - "&amp;W21)</f>
        <v/>
      </c>
      <c r="BD21" s="131" t="str">
        <f>IF(AND(AH21=0,AJ21=0),"",AH21&amp;" - "&amp;AJ21)</f>
        <v/>
      </c>
      <c r="BE21" s="132">
        <f>BE20+AK21</f>
        <v>4</v>
      </c>
      <c r="BF21" s="132">
        <f>BF20+AL21</f>
        <v>0</v>
      </c>
      <c r="BH21" s="129" t="str">
        <f>D21</f>
        <v>B</v>
      </c>
      <c r="BI21" s="130" t="str">
        <f t="shared" si="23"/>
        <v>Karmen KOZMA</v>
      </c>
      <c r="BJ21" s="129" t="str">
        <f>G21</f>
        <v>Z</v>
      </c>
      <c r="BK21" s="130" t="str">
        <f t="shared" si="24"/>
        <v>Neverly LUKAS</v>
      </c>
      <c r="BL21" s="135" t="str">
        <f t="shared" si="26"/>
        <v/>
      </c>
      <c r="BM21" s="135" t="str">
        <f t="shared" si="27"/>
        <v/>
      </c>
      <c r="BN21" s="135" t="str">
        <f t="shared" si="28"/>
        <v/>
      </c>
      <c r="BO21" s="135" t="str">
        <f t="shared" si="29"/>
        <v/>
      </c>
      <c r="BP21" s="135" t="str">
        <f t="shared" si="30"/>
        <v/>
      </c>
      <c r="BQ21" s="135" t="str">
        <f t="shared" si="31"/>
        <v/>
      </c>
      <c r="BR21" s="135" t="str">
        <f t="shared" si="32"/>
        <v/>
      </c>
      <c r="BS21" s="135" t="str">
        <f t="shared" si="33"/>
        <v/>
      </c>
      <c r="BT21" s="135" t="str">
        <f t="shared" si="34"/>
        <v/>
      </c>
      <c r="BU21" s="135" t="str">
        <f t="shared" si="35"/>
        <v/>
      </c>
      <c r="BV21" s="136" t="str">
        <f>IF(AND(AH21=0,AJ21=0),"",AH21&amp;" - "&amp;AJ21)</f>
        <v/>
      </c>
      <c r="BW21" s="138">
        <f>BW20+AK21</f>
        <v>4</v>
      </c>
      <c r="BX21" s="138">
        <f>AL21+BX20</f>
        <v>0</v>
      </c>
      <c r="BZ21" s="109" t="str">
        <f>IF(BL21="","",BI21)</f>
        <v/>
      </c>
      <c r="CA21" s="109" t="str">
        <f>IF(BZ21="","",CA14)</f>
        <v/>
      </c>
      <c r="CB21" s="109" t="str">
        <f>IF(BL21="","",BK21)</f>
        <v/>
      </c>
      <c r="CC21" s="109" t="str">
        <f>IF(CB21="","",CC14)</f>
        <v/>
      </c>
      <c r="CE21" s="109" t="str">
        <f t="shared" si="20"/>
        <v>:</v>
      </c>
      <c r="CF21" s="109" t="str">
        <f>IF(AH21=AJ21,"",IF(AH21&gt;AJ21,E21,H21))</f>
        <v/>
      </c>
      <c r="CG21" s="109" t="str">
        <f>IF(AH21=AJ21,"",IF(AH21&gt;AJ21,H21,E21))</f>
        <v/>
      </c>
    </row>
    <row r="22" spans="1:85" hidden="1" outlineLevel="1">
      <c r="A22" s="154">
        <f t="shared" si="25"/>
        <v>2</v>
      </c>
      <c r="B22" s="101">
        <v>20</v>
      </c>
      <c r="C22" s="99"/>
      <c r="D22" s="99"/>
      <c r="E22" s="99"/>
      <c r="F22" s="99"/>
      <c r="G22" s="99"/>
      <c r="H22" s="99"/>
      <c r="I22" s="100"/>
      <c r="J22" s="100"/>
      <c r="K22" s="100"/>
      <c r="L22" s="100"/>
      <c r="M22" s="100"/>
      <c r="N22" s="101"/>
      <c r="O22" s="101"/>
      <c r="P22" s="101"/>
      <c r="Q22" s="101"/>
      <c r="R22" s="101"/>
      <c r="S22" s="101"/>
      <c r="T22" s="101"/>
      <c r="U22" s="101"/>
      <c r="V22" s="101"/>
      <c r="W22" s="101"/>
      <c r="X22" s="102"/>
      <c r="Y22" s="102"/>
      <c r="Z22" s="102"/>
      <c r="AA22" s="102"/>
      <c r="AB22" s="102"/>
      <c r="AC22" s="102"/>
      <c r="AD22" s="102"/>
      <c r="AE22" s="102"/>
      <c r="AF22" s="102"/>
      <c r="AG22" s="102"/>
      <c r="AH22" s="103"/>
      <c r="AI22" s="103"/>
      <c r="AJ22" s="104"/>
      <c r="AK22" s="144">
        <f>SUM(AK14:AK21)</f>
        <v>4</v>
      </c>
      <c r="AL22" s="144">
        <f>SUM(AL14:AL21)</f>
        <v>0</v>
      </c>
      <c r="AM22" s="145" t="str">
        <f>IF(OR(ISNA(E14),AK22=AL22),"",IF(D13&lt;G13,AK22&amp;" - "&amp;AL22,AL22&amp;" - "&amp;AK22))</f>
        <v>4 - 0</v>
      </c>
      <c r="AN22" s="145">
        <f>IF(OR(ISNA(E14),AK22=AL22),"",IF(VALUE(LEFT(AM22))&gt;VALUE(RIGHT(AM22)),2,1))</f>
        <v>2</v>
      </c>
      <c r="AT22" s="146"/>
      <c r="AU22" s="147"/>
      <c r="AV22" s="148"/>
      <c r="AW22" s="147"/>
      <c r="AX22" s="148"/>
      <c r="AY22" s="147"/>
      <c r="AZ22" s="147"/>
      <c r="BA22" s="147"/>
      <c r="BB22" s="147"/>
      <c r="BC22" s="149"/>
      <c r="BD22" s="150"/>
      <c r="BE22" s="151"/>
      <c r="BF22" s="151"/>
      <c r="BZ22" t="s">
        <v>140</v>
      </c>
      <c r="CE22" s="109" t="str">
        <f t="shared" si="20"/>
        <v>:</v>
      </c>
      <c r="CF22" s="109" t="s">
        <v>140</v>
      </c>
      <c r="CG22" s="109"/>
    </row>
    <row r="23" spans="1:85" s="109" customFormat="1" hidden="1" outlineLevel="1">
      <c r="A23" s="152">
        <f>A13+1</f>
        <v>3</v>
      </c>
      <c r="B23" s="79">
        <v>21</v>
      </c>
      <c r="C23" s="87">
        <v>3</v>
      </c>
      <c r="D23" s="91">
        <v>3</v>
      </c>
      <c r="E23" s="117" t="s">
        <v>46</v>
      </c>
      <c r="F23" s="87">
        <v>9</v>
      </c>
      <c r="G23" s="91">
        <v>7</v>
      </c>
      <c r="H23" s="81" t="s">
        <v>62</v>
      </c>
      <c r="I23" s="82"/>
      <c r="J23" s="83"/>
      <c r="K23" s="83"/>
      <c r="L23" s="83"/>
      <c r="M23" s="83"/>
      <c r="N23" s="84"/>
      <c r="O23" s="84"/>
      <c r="P23" s="84"/>
      <c r="Q23" s="84"/>
      <c r="R23" s="84"/>
      <c r="S23" s="84"/>
      <c r="T23" s="84"/>
      <c r="U23" s="84"/>
      <c r="V23" s="84"/>
      <c r="W23" s="84"/>
      <c r="X23" s="85"/>
      <c r="Y23" s="85"/>
      <c r="Z23" s="85"/>
      <c r="AA23" s="85"/>
      <c r="AB23" s="85"/>
      <c r="AC23" s="85"/>
      <c r="AD23" s="85"/>
      <c r="AE23" s="85"/>
      <c r="AF23" s="85"/>
      <c r="AG23" s="85"/>
      <c r="AH23" s="85"/>
      <c r="AI23" s="85"/>
      <c r="AJ23" s="86"/>
      <c r="AO23" s="109" t="s">
        <v>132</v>
      </c>
      <c r="AP23" s="109" t="s">
        <v>132</v>
      </c>
      <c r="AT23" s="119" t="str">
        <f>"Match no "&amp;A23</f>
        <v>Match no 3</v>
      </c>
      <c r="AU23" s="120">
        <f>BE31</f>
        <v>4</v>
      </c>
      <c r="AV23" s="121" t="str">
        <f t="shared" ref="AV23:AV31" si="37">E23</f>
        <v>LTK Narova</v>
      </c>
      <c r="AW23" s="120">
        <f>BF31</f>
        <v>1</v>
      </c>
      <c r="AX23" s="121" t="str">
        <f t="shared" ref="AX23:AX31" si="38">H23</f>
        <v>TalTech SK / Rakvere SK</v>
      </c>
      <c r="AY23" s="122" t="s">
        <v>133</v>
      </c>
      <c r="AZ23" s="122" t="s">
        <v>134</v>
      </c>
      <c r="BA23" s="122" t="s">
        <v>135</v>
      </c>
      <c r="BB23" s="122" t="s">
        <v>136</v>
      </c>
      <c r="BC23" s="122" t="s">
        <v>137</v>
      </c>
      <c r="BD23" s="123" t="s">
        <v>138</v>
      </c>
      <c r="BE23" s="292" t="s">
        <v>139</v>
      </c>
      <c r="BF23" s="292"/>
      <c r="BH23" s="124">
        <f>AK32</f>
        <v>4</v>
      </c>
      <c r="BI23" s="125" t="str">
        <f t="shared" ref="BI23:BI31" si="39">E23</f>
        <v>LTK Narova</v>
      </c>
      <c r="BJ23" s="124">
        <f>AL32</f>
        <v>1</v>
      </c>
      <c r="BK23" s="125" t="str">
        <f t="shared" ref="BK23:BK31" si="40">H23</f>
        <v>TalTech SK / Rakvere SK</v>
      </c>
      <c r="BL23" s="287" t="s">
        <v>133</v>
      </c>
      <c r="BM23" s="288"/>
      <c r="BN23" s="287" t="s">
        <v>134</v>
      </c>
      <c r="BO23" s="288"/>
      <c r="BP23" s="287" t="s">
        <v>135</v>
      </c>
      <c r="BQ23" s="288"/>
      <c r="BR23" s="287" t="s">
        <v>136</v>
      </c>
      <c r="BS23" s="288"/>
      <c r="BT23" s="287" t="s">
        <v>137</v>
      </c>
      <c r="BU23" s="288"/>
      <c r="BV23" s="126" t="s">
        <v>138</v>
      </c>
      <c r="BW23" s="289" t="s">
        <v>139</v>
      </c>
      <c r="BX23" s="290"/>
      <c r="BZ23" s="109" t="s">
        <v>140</v>
      </c>
      <c r="CE23" s="109" t="str">
        <f t="shared" si="20"/>
        <v>s:G</v>
      </c>
      <c r="CF23" s="109" t="s">
        <v>140</v>
      </c>
    </row>
    <row r="24" spans="1:85" s="109" customFormat="1" hidden="1" outlineLevel="1">
      <c r="A24" s="116">
        <f t="shared" si="25"/>
        <v>3</v>
      </c>
      <c r="B24" s="87">
        <v>22</v>
      </c>
      <c r="C24" s="87">
        <v>4</v>
      </c>
      <c r="D24" s="87" t="s">
        <v>77</v>
      </c>
      <c r="E24" s="88" t="s">
        <v>117</v>
      </c>
      <c r="F24" s="87">
        <v>11</v>
      </c>
      <c r="G24" s="87" t="s">
        <v>78</v>
      </c>
      <c r="H24" s="88" t="s">
        <v>125</v>
      </c>
      <c r="I24" s="89" t="s">
        <v>100</v>
      </c>
      <c r="J24" s="89" t="s">
        <v>93</v>
      </c>
      <c r="K24" s="89" t="s">
        <v>101</v>
      </c>
      <c r="L24" s="89" t="s">
        <v>92</v>
      </c>
      <c r="M24" s="89" t="s">
        <v>82</v>
      </c>
      <c r="N24" s="87">
        <v>9</v>
      </c>
      <c r="O24" s="87">
        <v>11</v>
      </c>
      <c r="P24" s="87">
        <v>11</v>
      </c>
      <c r="Q24" s="87">
        <v>4</v>
      </c>
      <c r="R24" s="87">
        <v>11</v>
      </c>
      <c r="S24" s="87">
        <v>2</v>
      </c>
      <c r="T24" s="87">
        <v>11</v>
      </c>
      <c r="U24" s="87">
        <v>7</v>
      </c>
      <c r="V24" s="87">
        <v>0</v>
      </c>
      <c r="W24" s="87">
        <v>0</v>
      </c>
      <c r="X24" s="90">
        <v>0</v>
      </c>
      <c r="Y24" s="90">
        <v>1</v>
      </c>
      <c r="Z24" s="90">
        <v>1</v>
      </c>
      <c r="AA24" s="90">
        <v>1</v>
      </c>
      <c r="AB24" s="90">
        <v>0</v>
      </c>
      <c r="AC24" s="90">
        <v>1</v>
      </c>
      <c r="AD24" s="90">
        <v>0</v>
      </c>
      <c r="AE24" s="90">
        <v>0</v>
      </c>
      <c r="AF24" s="90">
        <v>0</v>
      </c>
      <c r="AG24" s="90">
        <v>0</v>
      </c>
      <c r="AH24" s="91">
        <v>3</v>
      </c>
      <c r="AI24" s="91" t="s">
        <v>83</v>
      </c>
      <c r="AJ24" s="91">
        <v>1</v>
      </c>
      <c r="AK24" s="128">
        <f>RANK(AH24,AH24:AJ24,1)-1</f>
        <v>1</v>
      </c>
      <c r="AL24" s="128">
        <f>RANK(AJ24,AH24:AJ24,1)-1</f>
        <v>0</v>
      </c>
      <c r="AT24" s="115" t="str">
        <f>VLOOKUP(A23,Voor,4)&amp;" kell "&amp;TEXT(VLOOKUP(A23,Voor,5),"hh:mm")</f>
        <v>I voor kell 10:00</v>
      </c>
      <c r="AU24" s="129" t="str">
        <f>D24</f>
        <v>A</v>
      </c>
      <c r="AV24" s="130" t="str">
        <f t="shared" si="37"/>
        <v>Vitalia REINOL</v>
      </c>
      <c r="AW24" s="129" t="str">
        <f>G24</f>
        <v>Y</v>
      </c>
      <c r="AX24" s="130" t="str">
        <f t="shared" si="38"/>
        <v>Annigrete SUIMETS</v>
      </c>
      <c r="AY24" s="129" t="str">
        <f>IF(AND(N24=0,O24=0),"",N24&amp;" - "&amp;O24)</f>
        <v>9 - 11</v>
      </c>
      <c r="AZ24" s="129" t="str">
        <f>IF(AND(P24=0,Q24=0),"",P24&amp;" - "&amp;Q24)</f>
        <v>11 - 4</v>
      </c>
      <c r="BA24" s="129" t="str">
        <f>IF(AND(R24=0,S24=0),"",R24&amp;" - "&amp;S24)</f>
        <v>11 - 2</v>
      </c>
      <c r="BB24" s="129" t="str">
        <f>IF(AND(T24=0,U24=0),"",T24&amp;" - "&amp;U24)</f>
        <v>11 - 7</v>
      </c>
      <c r="BC24" s="129" t="str">
        <f>IF(AND(V24=0,W24=0),"",V24&amp;" - "&amp;W24)</f>
        <v/>
      </c>
      <c r="BD24" s="131" t="str">
        <f>IF(AND(AH24=0,AJ24=0),"",AH24&amp;" - "&amp;AJ24)</f>
        <v>3 - 1</v>
      </c>
      <c r="BE24" s="132">
        <f>AK24</f>
        <v>1</v>
      </c>
      <c r="BF24" s="132">
        <f>AL24</f>
        <v>0</v>
      </c>
      <c r="BH24" s="133" t="str">
        <f>D24</f>
        <v>A</v>
      </c>
      <c r="BI24" s="134" t="str">
        <f t="shared" si="39"/>
        <v>Vitalia REINOL</v>
      </c>
      <c r="BJ24" s="133" t="str">
        <f>G24</f>
        <v>Y</v>
      </c>
      <c r="BK24" s="134" t="str">
        <f t="shared" si="40"/>
        <v>Annigrete SUIMETS</v>
      </c>
      <c r="BL24" s="135">
        <f t="shared" ref="BL24:BL31" si="41">IF(AND(N24=0,O24=0),"",N24)</f>
        <v>9</v>
      </c>
      <c r="BM24" s="135">
        <f t="shared" ref="BM24:BM31" si="42">IF(AND(N24=0,O24=0),"",O24)</f>
        <v>11</v>
      </c>
      <c r="BN24" s="135">
        <f t="shared" ref="BN24:BN31" si="43">IF(AND(P24=0,Q24=0),"",P24)</f>
        <v>11</v>
      </c>
      <c r="BO24" s="135">
        <f t="shared" ref="BO24:BO31" si="44">IF(AND(P24=0,Q24=0),"",Q24)</f>
        <v>4</v>
      </c>
      <c r="BP24" s="135">
        <f t="shared" ref="BP24:BP31" si="45">IF(AND(R24=0,S24=0),"",R24)</f>
        <v>11</v>
      </c>
      <c r="BQ24" s="135">
        <f t="shared" ref="BQ24:BQ31" si="46">IF(AND(R24=0,S24=0),"",S24)</f>
        <v>2</v>
      </c>
      <c r="BR24" s="135">
        <f t="shared" ref="BR24:BR31" si="47">IF(AND(T24=0,U24=0),"",T24)</f>
        <v>11</v>
      </c>
      <c r="BS24" s="135">
        <f t="shared" ref="BS24:BS31" si="48">IF(AND(T24=0,U24=0),"",U24)</f>
        <v>7</v>
      </c>
      <c r="BT24" s="135" t="str">
        <f t="shared" ref="BT24:BT31" si="49">IF(AND(V24=0,W24=0),"",V24)</f>
        <v/>
      </c>
      <c r="BU24" s="135" t="str">
        <f t="shared" ref="BU24:BU31" si="50">IF(AND(V24=0,W24=0),"",W24)</f>
        <v/>
      </c>
      <c r="BV24" s="136" t="str">
        <f>IF(AND(AH24=0,AJ24=0),"",AH24&amp;" - "&amp;AJ24)</f>
        <v>3 - 1</v>
      </c>
      <c r="BW24" s="137">
        <f>AK24</f>
        <v>1</v>
      </c>
      <c r="BX24" s="137">
        <f>AL24</f>
        <v>0</v>
      </c>
      <c r="BZ24" s="109" t="str">
        <f>IF(BL24="","",BI24)</f>
        <v>Vitalia REINOL</v>
      </c>
      <c r="CA24" s="109" t="str">
        <f>IF(BZ24="","",BI23)</f>
        <v>LTK Narova</v>
      </c>
      <c r="CB24" s="109" t="str">
        <f>IF(BL24="","",BK24)</f>
        <v>Annigrete SUIMETS</v>
      </c>
      <c r="CC24" s="109" t="str">
        <f>IF(CB24="","",BK23)</f>
        <v>TalTech SK / Rakvere SK</v>
      </c>
      <c r="CE24" s="109" t="str">
        <f t="shared" si="20"/>
        <v>3:1</v>
      </c>
      <c r="CF24" s="109" t="str">
        <f>IF(AH24=AJ24,"",IF(AH24&gt;AJ24,E24,H24))</f>
        <v>Vitalia REINOL</v>
      </c>
      <c r="CG24" s="109" t="str">
        <f>IF(AH24=AJ24,"",IF(AH24&gt;AJ24,H24,E24))</f>
        <v>Annigrete SUIMETS</v>
      </c>
    </row>
    <row r="25" spans="1:85" s="109" customFormat="1" hidden="1" outlineLevel="1">
      <c r="A25" s="116">
        <f t="shared" si="25"/>
        <v>3</v>
      </c>
      <c r="B25" s="87">
        <v>23</v>
      </c>
      <c r="C25" s="87">
        <v>5</v>
      </c>
      <c r="D25" s="87" t="s">
        <v>84</v>
      </c>
      <c r="E25" s="88" t="s">
        <v>127</v>
      </c>
      <c r="F25" s="87">
        <v>10</v>
      </c>
      <c r="G25" s="87" t="s">
        <v>85</v>
      </c>
      <c r="H25" s="88" t="s">
        <v>156</v>
      </c>
      <c r="I25" s="89" t="s">
        <v>144</v>
      </c>
      <c r="J25" s="89" t="s">
        <v>90</v>
      </c>
      <c r="K25" s="89" t="s">
        <v>89</v>
      </c>
      <c r="L25" s="89" t="s">
        <v>82</v>
      </c>
      <c r="M25" s="89" t="s">
        <v>82</v>
      </c>
      <c r="N25" s="87">
        <v>11</v>
      </c>
      <c r="O25" s="87">
        <v>13</v>
      </c>
      <c r="P25" s="87">
        <v>7</v>
      </c>
      <c r="Q25" s="87">
        <v>11</v>
      </c>
      <c r="R25" s="87">
        <v>6</v>
      </c>
      <c r="S25" s="87">
        <v>11</v>
      </c>
      <c r="T25" s="87">
        <v>0</v>
      </c>
      <c r="U25" s="87">
        <v>0</v>
      </c>
      <c r="V25" s="87">
        <v>0</v>
      </c>
      <c r="W25" s="87">
        <v>0</v>
      </c>
      <c r="X25" s="90">
        <v>0</v>
      </c>
      <c r="Y25" s="90">
        <v>0</v>
      </c>
      <c r="Z25" s="90">
        <v>0</v>
      </c>
      <c r="AA25" s="90">
        <v>0</v>
      </c>
      <c r="AB25" s="90">
        <v>0</v>
      </c>
      <c r="AC25" s="90">
        <v>1</v>
      </c>
      <c r="AD25" s="90">
        <v>1</v>
      </c>
      <c r="AE25" s="90">
        <v>1</v>
      </c>
      <c r="AF25" s="90">
        <v>0</v>
      </c>
      <c r="AG25" s="90">
        <v>0</v>
      </c>
      <c r="AH25" s="91">
        <v>0</v>
      </c>
      <c r="AI25" s="91" t="s">
        <v>83</v>
      </c>
      <c r="AJ25" s="91">
        <v>3</v>
      </c>
      <c r="AK25" s="128">
        <f>RANK(AH25,AH25:AJ25,1)-1</f>
        <v>0</v>
      </c>
      <c r="AL25" s="128">
        <f>RANK(AJ25,AH25:AJ25,1)-1</f>
        <v>1</v>
      </c>
      <c r="AT25" s="115" t="str">
        <f>"Laud: "&amp;VLOOKUP(A23,Voor,8)</f>
        <v>Laud: 11</v>
      </c>
      <c r="AU25" s="129" t="str">
        <f>D25</f>
        <v>B</v>
      </c>
      <c r="AV25" s="130" t="str">
        <f t="shared" si="37"/>
        <v>Arina LITVINOVA</v>
      </c>
      <c r="AW25" s="129" t="str">
        <f>G25</f>
        <v>X</v>
      </c>
      <c r="AX25" s="130" t="str">
        <f t="shared" si="38"/>
        <v>Sabina MUSAJEVA (välis)</v>
      </c>
      <c r="AY25" s="129" t="str">
        <f>IF(AND(N25=0,O25=0),"",N25&amp;" - "&amp;O25)</f>
        <v>11 - 13</v>
      </c>
      <c r="AZ25" s="129" t="str">
        <f>IF(AND(P25=0,Q25=0),"",P25&amp;" - "&amp;Q25)</f>
        <v>7 - 11</v>
      </c>
      <c r="BA25" s="129" t="str">
        <f>IF(AND(R25=0,S25=0),"",R25&amp;" - "&amp;S25)</f>
        <v>6 - 11</v>
      </c>
      <c r="BB25" s="129" t="str">
        <f>IF(AND(T25=0,U25=0),"",T25&amp;" - "&amp;U25)</f>
        <v/>
      </c>
      <c r="BC25" s="129" t="str">
        <f>IF(AND(V25=0,W25=0),"",V25&amp;" - "&amp;W25)</f>
        <v/>
      </c>
      <c r="BD25" s="131" t="str">
        <f>IF(AND(AH25=0,AJ25=0),"",AH25&amp;" - "&amp;AJ25)</f>
        <v>0 - 3</v>
      </c>
      <c r="BE25" s="132">
        <f t="shared" ref="BE25:BF27" si="51">BE24+AK25</f>
        <v>1</v>
      </c>
      <c r="BF25" s="132">
        <f t="shared" si="51"/>
        <v>1</v>
      </c>
      <c r="BH25" s="129" t="str">
        <f>D25</f>
        <v>B</v>
      </c>
      <c r="BI25" s="130" t="str">
        <f t="shared" si="39"/>
        <v>Arina LITVINOVA</v>
      </c>
      <c r="BJ25" s="129" t="str">
        <f>G25</f>
        <v>X</v>
      </c>
      <c r="BK25" s="130" t="str">
        <f t="shared" si="40"/>
        <v>Sabina MUSAJEVA (välis)</v>
      </c>
      <c r="BL25" s="135">
        <f t="shared" si="41"/>
        <v>11</v>
      </c>
      <c r="BM25" s="135">
        <f t="shared" si="42"/>
        <v>13</v>
      </c>
      <c r="BN25" s="135">
        <f t="shared" si="43"/>
        <v>7</v>
      </c>
      <c r="BO25" s="135">
        <f t="shared" si="44"/>
        <v>11</v>
      </c>
      <c r="BP25" s="135">
        <f t="shared" si="45"/>
        <v>6</v>
      </c>
      <c r="BQ25" s="135">
        <f t="shared" si="46"/>
        <v>11</v>
      </c>
      <c r="BR25" s="135" t="str">
        <f t="shared" si="47"/>
        <v/>
      </c>
      <c r="BS25" s="135" t="str">
        <f t="shared" si="48"/>
        <v/>
      </c>
      <c r="BT25" s="135" t="str">
        <f t="shared" si="49"/>
        <v/>
      </c>
      <c r="BU25" s="135" t="str">
        <f t="shared" si="50"/>
        <v/>
      </c>
      <c r="BV25" s="136" t="str">
        <f>IF(AND(AH25=0,AJ25=0),"",AH25&amp;" - "&amp;AJ25)</f>
        <v>0 - 3</v>
      </c>
      <c r="BW25" s="138">
        <f>BW24+AK25</f>
        <v>1</v>
      </c>
      <c r="BX25" s="138">
        <f>AL25+BX24</f>
        <v>1</v>
      </c>
      <c r="BZ25" s="109" t="str">
        <f>IF(BL25="","",BI25)</f>
        <v>Arina LITVINOVA</v>
      </c>
      <c r="CA25" s="109" t="str">
        <f>IF(BZ25="","",CA24)</f>
        <v>LTK Narova</v>
      </c>
      <c r="CB25" s="109" t="str">
        <f>IF(BL25="","",BK25)</f>
        <v>Sabina MUSAJEVA (välis)</v>
      </c>
      <c r="CC25" s="109" t="str">
        <f>IF(CB25="","",CC24)</f>
        <v>TalTech SK / Rakvere SK</v>
      </c>
      <c r="CE25" s="109" t="str">
        <f t="shared" si="20"/>
        <v>3:0</v>
      </c>
      <c r="CF25" s="109" t="str">
        <f>IF(AH25=AJ25,"",IF(AH25&gt;AJ25,E25,H25))</f>
        <v>Sabina MUSAJEVA (välis)</v>
      </c>
      <c r="CG25" s="109" t="str">
        <f>IF(AH25=AJ25,"",IF(AH25&gt;AJ25,H25,E25))</f>
        <v>Arina LITVINOVA</v>
      </c>
    </row>
    <row r="26" spans="1:85" s="109" customFormat="1" hidden="1" outlineLevel="1">
      <c r="A26" s="116">
        <f t="shared" si="25"/>
        <v>3</v>
      </c>
      <c r="B26" s="87">
        <v>24</v>
      </c>
      <c r="C26" s="87">
        <v>6</v>
      </c>
      <c r="D26" s="87" t="s">
        <v>87</v>
      </c>
      <c r="E26" s="88" t="s">
        <v>119</v>
      </c>
      <c r="F26" s="87">
        <v>12</v>
      </c>
      <c r="G26" s="87" t="s">
        <v>88</v>
      </c>
      <c r="H26" s="88" t="s">
        <v>157</v>
      </c>
      <c r="I26" s="89" t="s">
        <v>79</v>
      </c>
      <c r="J26" s="89" t="s">
        <v>92</v>
      </c>
      <c r="K26" s="89" t="s">
        <v>101</v>
      </c>
      <c r="L26" s="89" t="s">
        <v>82</v>
      </c>
      <c r="M26" s="89" t="s">
        <v>82</v>
      </c>
      <c r="N26" s="87">
        <v>11</v>
      </c>
      <c r="O26" s="87">
        <v>1</v>
      </c>
      <c r="P26" s="87">
        <v>11</v>
      </c>
      <c r="Q26" s="87">
        <v>7</v>
      </c>
      <c r="R26" s="87">
        <v>11</v>
      </c>
      <c r="S26" s="87">
        <v>2</v>
      </c>
      <c r="T26" s="87">
        <v>0</v>
      </c>
      <c r="U26" s="87">
        <v>0</v>
      </c>
      <c r="V26" s="87">
        <v>0</v>
      </c>
      <c r="W26" s="87">
        <v>0</v>
      </c>
      <c r="X26" s="90">
        <v>1</v>
      </c>
      <c r="Y26" s="90">
        <v>1</v>
      </c>
      <c r="Z26" s="90">
        <v>1</v>
      </c>
      <c r="AA26" s="90">
        <v>0</v>
      </c>
      <c r="AB26" s="90">
        <v>0</v>
      </c>
      <c r="AC26" s="90">
        <v>0</v>
      </c>
      <c r="AD26" s="90">
        <v>0</v>
      </c>
      <c r="AE26" s="90">
        <v>0</v>
      </c>
      <c r="AF26" s="90">
        <v>0</v>
      </c>
      <c r="AG26" s="90">
        <v>0</v>
      </c>
      <c r="AH26" s="91">
        <v>3</v>
      </c>
      <c r="AI26" s="91" t="s">
        <v>83</v>
      </c>
      <c r="AJ26" s="91">
        <v>0</v>
      </c>
      <c r="AK26" s="128">
        <f>RANK(AH26,AH26:AJ26,1)-1</f>
        <v>1</v>
      </c>
      <c r="AL26" s="128">
        <f>RANK(AJ26,AH26:AJ26,1)-1</f>
        <v>0</v>
      </c>
      <c r="AT26" s="115"/>
      <c r="AU26" s="129" t="str">
        <f>D26</f>
        <v>C</v>
      </c>
      <c r="AV26" s="130" t="str">
        <f t="shared" si="37"/>
        <v>Anastassia MELNIKOVA</v>
      </c>
      <c r="AW26" s="129" t="str">
        <f>G26</f>
        <v>Z</v>
      </c>
      <c r="AX26" s="130" t="str">
        <f t="shared" si="38"/>
        <v>Anita KOSTAP (laen)</v>
      </c>
      <c r="AY26" s="129" t="str">
        <f>IF(AND(N26=0,O26=0),"",N26&amp;" - "&amp;O26)</f>
        <v>11 - 1</v>
      </c>
      <c r="AZ26" s="129" t="str">
        <f>IF(AND(P26=0,Q26=0),"",P26&amp;" - "&amp;Q26)</f>
        <v>11 - 7</v>
      </c>
      <c r="BA26" s="129" t="str">
        <f>IF(AND(R26=0,S26=0),"",R26&amp;" - "&amp;S26)</f>
        <v>11 - 2</v>
      </c>
      <c r="BB26" s="129" t="str">
        <f>IF(AND(T26=0,U26=0),"",T26&amp;" - "&amp;U26)</f>
        <v/>
      </c>
      <c r="BC26" s="129" t="str">
        <f>IF(AND(V26=0,W26=0),"",V26&amp;" - "&amp;W26)</f>
        <v/>
      </c>
      <c r="BD26" s="131" t="str">
        <f>IF(AND(AH26=0,AJ26=0),"",AH26&amp;" - "&amp;AJ26)</f>
        <v>3 - 0</v>
      </c>
      <c r="BE26" s="132">
        <f t="shared" si="51"/>
        <v>2</v>
      </c>
      <c r="BF26" s="132">
        <f t="shared" si="51"/>
        <v>1</v>
      </c>
      <c r="BH26" s="129" t="str">
        <f>D26</f>
        <v>C</v>
      </c>
      <c r="BI26" s="130" t="str">
        <f t="shared" si="39"/>
        <v>Anastassia MELNIKOVA</v>
      </c>
      <c r="BJ26" s="129" t="str">
        <f>G26</f>
        <v>Z</v>
      </c>
      <c r="BK26" s="130" t="str">
        <f t="shared" si="40"/>
        <v>Anita KOSTAP (laen)</v>
      </c>
      <c r="BL26" s="135">
        <f t="shared" si="41"/>
        <v>11</v>
      </c>
      <c r="BM26" s="135">
        <f t="shared" si="42"/>
        <v>1</v>
      </c>
      <c r="BN26" s="135">
        <f t="shared" si="43"/>
        <v>11</v>
      </c>
      <c r="BO26" s="135">
        <f t="shared" si="44"/>
        <v>7</v>
      </c>
      <c r="BP26" s="135">
        <f t="shared" si="45"/>
        <v>11</v>
      </c>
      <c r="BQ26" s="135">
        <f t="shared" si="46"/>
        <v>2</v>
      </c>
      <c r="BR26" s="135" t="str">
        <f t="shared" si="47"/>
        <v/>
      </c>
      <c r="BS26" s="135" t="str">
        <f t="shared" si="48"/>
        <v/>
      </c>
      <c r="BT26" s="135" t="str">
        <f t="shared" si="49"/>
        <v/>
      </c>
      <c r="BU26" s="135" t="str">
        <f t="shared" si="50"/>
        <v/>
      </c>
      <c r="BV26" s="136" t="str">
        <f>IF(AND(AH26=0,AJ26=0),"",AH26&amp;" - "&amp;AJ26)</f>
        <v>3 - 0</v>
      </c>
      <c r="BW26" s="138">
        <f>BW25+AK26</f>
        <v>2</v>
      </c>
      <c r="BX26" s="138">
        <f>AL26+BX25</f>
        <v>1</v>
      </c>
      <c r="BZ26" s="109" t="str">
        <f>IF(BL26="","",BI26)</f>
        <v>Anastassia MELNIKOVA</v>
      </c>
      <c r="CA26" s="109" t="str">
        <f>IF(BZ26="","",CA24)</f>
        <v>LTK Narova</v>
      </c>
      <c r="CB26" s="109" t="str">
        <f>IF(BL26="","",BK26)</f>
        <v>Anita KOSTAP (laen)</v>
      </c>
      <c r="CC26" s="109" t="str">
        <f>IF(CB26="","",CC24)</f>
        <v>TalTech SK / Rakvere SK</v>
      </c>
      <c r="CE26" s="109" t="str">
        <f t="shared" si="20"/>
        <v>3:0</v>
      </c>
      <c r="CF26" s="109" t="str">
        <f>IF(AH26=AJ26,"",IF(AH26&gt;AJ26,E26,H26))</f>
        <v>Anastassia MELNIKOVA</v>
      </c>
      <c r="CG26" s="109" t="str">
        <f>IF(AH26=AJ26,"",IF(AH26&gt;AJ26,H26,E26))</f>
        <v>Anita KOSTAP (laen)</v>
      </c>
    </row>
    <row r="27" spans="1:85" s="109" customFormat="1" hidden="1" outlineLevel="1">
      <c r="A27" s="116">
        <f t="shared" si="25"/>
        <v>3</v>
      </c>
      <c r="B27" s="87">
        <v>25</v>
      </c>
      <c r="C27" s="92">
        <v>6</v>
      </c>
      <c r="D27" s="87"/>
      <c r="E27" s="88" t="s">
        <v>119</v>
      </c>
      <c r="F27" s="92">
        <v>10</v>
      </c>
      <c r="G27" s="87"/>
      <c r="H27" s="88" t="s">
        <v>156</v>
      </c>
      <c r="I27" s="291" t="s">
        <v>86</v>
      </c>
      <c r="J27" s="291" t="s">
        <v>96</v>
      </c>
      <c r="K27" s="291" t="s">
        <v>96</v>
      </c>
      <c r="L27" s="291" t="s">
        <v>82</v>
      </c>
      <c r="M27" s="291" t="s">
        <v>82</v>
      </c>
      <c r="N27" s="285">
        <v>11</v>
      </c>
      <c r="O27" s="285">
        <v>6</v>
      </c>
      <c r="P27" s="285">
        <v>11</v>
      </c>
      <c r="Q27" s="285">
        <v>5</v>
      </c>
      <c r="R27" s="285">
        <v>11</v>
      </c>
      <c r="S27" s="285">
        <v>5</v>
      </c>
      <c r="T27" s="285">
        <v>0</v>
      </c>
      <c r="U27" s="285">
        <v>0</v>
      </c>
      <c r="V27" s="285">
        <v>0</v>
      </c>
      <c r="W27" s="285">
        <v>0</v>
      </c>
      <c r="X27" s="293">
        <v>1</v>
      </c>
      <c r="Y27" s="293">
        <v>1</v>
      </c>
      <c r="Z27" s="293">
        <v>1</v>
      </c>
      <c r="AA27" s="293">
        <v>0</v>
      </c>
      <c r="AB27" s="293">
        <v>0</v>
      </c>
      <c r="AC27" s="293">
        <v>0</v>
      </c>
      <c r="AD27" s="293">
        <v>0</v>
      </c>
      <c r="AE27" s="293">
        <v>0</v>
      </c>
      <c r="AF27" s="293">
        <v>0</v>
      </c>
      <c r="AG27" s="293">
        <v>0</v>
      </c>
      <c r="AH27" s="295">
        <v>3</v>
      </c>
      <c r="AI27" s="295" t="s">
        <v>83</v>
      </c>
      <c r="AJ27" s="295">
        <v>0</v>
      </c>
      <c r="AK27" s="298">
        <f>RANK(AH27,AH27:AJ27,1)-1</f>
        <v>1</v>
      </c>
      <c r="AL27" s="299">
        <f>RANK(AJ27,AH27:AJ27,1)-1</f>
        <v>0</v>
      </c>
      <c r="AT27" s="115"/>
      <c r="AU27" s="300" t="s">
        <v>143</v>
      </c>
      <c r="AV27" s="130" t="str">
        <f t="shared" si="37"/>
        <v>Anastassia MELNIKOVA</v>
      </c>
      <c r="AW27" s="300" t="s">
        <v>143</v>
      </c>
      <c r="AX27" s="130" t="str">
        <f t="shared" si="38"/>
        <v>Sabina MUSAJEVA (välis)</v>
      </c>
      <c r="AY27" s="302" t="str">
        <f>IF(AND(N27=0,O27=0),"",N27&amp;" - "&amp;O27)</f>
        <v>11 - 6</v>
      </c>
      <c r="AZ27" s="302" t="str">
        <f>IF(AND(P27=0,Q27=0),"",P27&amp;" - "&amp;Q27)</f>
        <v>11 - 5</v>
      </c>
      <c r="BA27" s="302" t="str">
        <f>IF(AND(R27=0,S27=0),"",R27&amp;" - "&amp;S27)</f>
        <v>11 - 5</v>
      </c>
      <c r="BB27" s="302" t="str">
        <f>IF(AND(T27=0,U27=0),"",T27&amp;" - "&amp;U27)</f>
        <v/>
      </c>
      <c r="BC27" s="302" t="str">
        <f>IF(AND(V27=0,W27=0),"",V27&amp;" - "&amp;W27)</f>
        <v/>
      </c>
      <c r="BD27" s="309" t="str">
        <f>IF(AND(AH27=0,AJ27=0),"",AH27&amp;" - "&amp;AJ27)</f>
        <v>3 - 0</v>
      </c>
      <c r="BE27" s="297">
        <f t="shared" si="51"/>
        <v>3</v>
      </c>
      <c r="BF27" s="297">
        <f t="shared" si="51"/>
        <v>1</v>
      </c>
      <c r="BH27" s="129"/>
      <c r="BI27" s="130" t="str">
        <f t="shared" si="39"/>
        <v>Anastassia MELNIKOVA</v>
      </c>
      <c r="BJ27" s="129"/>
      <c r="BK27" s="130" t="str">
        <f t="shared" si="40"/>
        <v>Sabina MUSAJEVA (välis)</v>
      </c>
      <c r="BL27" s="305">
        <f t="shared" si="41"/>
        <v>11</v>
      </c>
      <c r="BM27" s="305">
        <f t="shared" si="42"/>
        <v>6</v>
      </c>
      <c r="BN27" s="305">
        <f t="shared" si="43"/>
        <v>11</v>
      </c>
      <c r="BO27" s="305">
        <f t="shared" si="44"/>
        <v>5</v>
      </c>
      <c r="BP27" s="305">
        <f t="shared" si="45"/>
        <v>11</v>
      </c>
      <c r="BQ27" s="305">
        <f t="shared" si="46"/>
        <v>5</v>
      </c>
      <c r="BR27" s="305" t="str">
        <f t="shared" si="47"/>
        <v/>
      </c>
      <c r="BS27" s="305" t="str">
        <f t="shared" si="48"/>
        <v/>
      </c>
      <c r="BT27" s="305" t="str">
        <f t="shared" si="49"/>
        <v/>
      </c>
      <c r="BU27" s="305" t="str">
        <f t="shared" si="50"/>
        <v/>
      </c>
      <c r="BV27" s="307" t="str">
        <f>IF(AND(AH27=0,AJ27=0),"",AH27&amp;" - "&amp;AJ27)</f>
        <v>3 - 0</v>
      </c>
      <c r="BW27" s="303">
        <f>AK27+BW26</f>
        <v>3</v>
      </c>
      <c r="BX27" s="303">
        <f>AL27+BX26</f>
        <v>1</v>
      </c>
      <c r="CE27" s="109" t="str">
        <f t="shared" si="20"/>
        <v>3:0</v>
      </c>
    </row>
    <row r="28" spans="1:85" s="109" customFormat="1" hidden="1" outlineLevel="1">
      <c r="A28" s="116">
        <f t="shared" si="25"/>
        <v>3</v>
      </c>
      <c r="B28" s="87">
        <v>26</v>
      </c>
      <c r="C28" s="92">
        <v>4</v>
      </c>
      <c r="D28" s="87"/>
      <c r="E28" s="88" t="s">
        <v>117</v>
      </c>
      <c r="F28" s="92">
        <v>13</v>
      </c>
      <c r="G28" s="87"/>
      <c r="H28" s="88" t="s">
        <v>123</v>
      </c>
      <c r="I28" s="291"/>
      <c r="J28" s="291"/>
      <c r="K28" s="291"/>
      <c r="L28" s="291"/>
      <c r="M28" s="291"/>
      <c r="N28" s="286"/>
      <c r="O28" s="286"/>
      <c r="P28" s="286"/>
      <c r="Q28" s="286"/>
      <c r="R28" s="286"/>
      <c r="S28" s="286"/>
      <c r="T28" s="286"/>
      <c r="U28" s="286"/>
      <c r="V28" s="286"/>
      <c r="W28" s="286"/>
      <c r="X28" s="294"/>
      <c r="Y28" s="294"/>
      <c r="Z28" s="294"/>
      <c r="AA28" s="294"/>
      <c r="AB28" s="294"/>
      <c r="AC28" s="294"/>
      <c r="AD28" s="294"/>
      <c r="AE28" s="294"/>
      <c r="AF28" s="294"/>
      <c r="AG28" s="294"/>
      <c r="AH28" s="296"/>
      <c r="AI28" s="296"/>
      <c r="AJ28" s="296"/>
      <c r="AK28" s="298"/>
      <c r="AL28" s="299"/>
      <c r="AT28" s="115"/>
      <c r="AU28" s="301"/>
      <c r="AV28" s="130" t="str">
        <f t="shared" si="37"/>
        <v>Vitalia REINOL</v>
      </c>
      <c r="AW28" s="301"/>
      <c r="AX28" s="130" t="str">
        <f t="shared" si="38"/>
        <v>Sirli ROOSVE</v>
      </c>
      <c r="AY28" s="302"/>
      <c r="AZ28" s="302"/>
      <c r="BA28" s="302"/>
      <c r="BB28" s="302"/>
      <c r="BC28" s="302"/>
      <c r="BD28" s="309"/>
      <c r="BE28" s="297"/>
      <c r="BF28" s="297"/>
      <c r="BH28" s="129"/>
      <c r="BI28" s="130" t="str">
        <f t="shared" si="39"/>
        <v>Vitalia REINOL</v>
      </c>
      <c r="BJ28" s="129"/>
      <c r="BK28" s="130" t="str">
        <f t="shared" si="40"/>
        <v>Sirli ROOSVE</v>
      </c>
      <c r="BL28" s="306" t="str">
        <f t="shared" si="41"/>
        <v/>
      </c>
      <c r="BM28" s="306" t="str">
        <f t="shared" si="42"/>
        <v/>
      </c>
      <c r="BN28" s="306" t="str">
        <f t="shared" si="43"/>
        <v/>
      </c>
      <c r="BO28" s="306" t="str">
        <f t="shared" si="44"/>
        <v/>
      </c>
      <c r="BP28" s="306" t="str">
        <f t="shared" si="45"/>
        <v/>
      </c>
      <c r="BQ28" s="306" t="str">
        <f t="shared" si="46"/>
        <v/>
      </c>
      <c r="BR28" s="306" t="str">
        <f t="shared" si="47"/>
        <v/>
      </c>
      <c r="BS28" s="306" t="str">
        <f t="shared" si="48"/>
        <v/>
      </c>
      <c r="BT28" s="306" t="str">
        <f t="shared" si="49"/>
        <v/>
      </c>
      <c r="BU28" s="306" t="str">
        <f t="shared" si="50"/>
        <v/>
      </c>
      <c r="BV28" s="308"/>
      <c r="BW28" s="304"/>
      <c r="BX28" s="304"/>
      <c r="CE28" s="109" t="str">
        <f t="shared" si="20"/>
        <v>:</v>
      </c>
    </row>
    <row r="29" spans="1:85" s="109" customFormat="1" hidden="1" outlineLevel="1">
      <c r="A29" s="116">
        <f t="shared" si="25"/>
        <v>3</v>
      </c>
      <c r="B29" s="87">
        <v>27</v>
      </c>
      <c r="C29" s="87">
        <v>4</v>
      </c>
      <c r="D29" s="87" t="s">
        <v>77</v>
      </c>
      <c r="E29" s="88" t="s">
        <v>117</v>
      </c>
      <c r="F29" s="87">
        <v>10</v>
      </c>
      <c r="G29" s="87" t="s">
        <v>85</v>
      </c>
      <c r="H29" s="88" t="s">
        <v>156</v>
      </c>
      <c r="I29" s="89" t="s">
        <v>93</v>
      </c>
      <c r="J29" s="89" t="s">
        <v>101</v>
      </c>
      <c r="K29" s="89" t="s">
        <v>96</v>
      </c>
      <c r="L29" s="89" t="s">
        <v>82</v>
      </c>
      <c r="M29" s="89" t="s">
        <v>82</v>
      </c>
      <c r="N29" s="87">
        <v>11</v>
      </c>
      <c r="O29" s="87">
        <v>4</v>
      </c>
      <c r="P29" s="87">
        <v>11</v>
      </c>
      <c r="Q29" s="87">
        <v>2</v>
      </c>
      <c r="R29" s="87">
        <v>11</v>
      </c>
      <c r="S29" s="87">
        <v>5</v>
      </c>
      <c r="T29" s="87">
        <v>0</v>
      </c>
      <c r="U29" s="87">
        <v>0</v>
      </c>
      <c r="V29" s="87">
        <v>0</v>
      </c>
      <c r="W29" s="87">
        <v>0</v>
      </c>
      <c r="X29" s="90">
        <v>1</v>
      </c>
      <c r="Y29" s="90">
        <v>1</v>
      </c>
      <c r="Z29" s="90">
        <v>1</v>
      </c>
      <c r="AA29" s="90">
        <v>0</v>
      </c>
      <c r="AB29" s="90">
        <v>0</v>
      </c>
      <c r="AC29" s="90">
        <v>0</v>
      </c>
      <c r="AD29" s="90">
        <v>0</v>
      </c>
      <c r="AE29" s="90">
        <v>0</v>
      </c>
      <c r="AF29" s="90">
        <v>0</v>
      </c>
      <c r="AG29" s="90">
        <v>0</v>
      </c>
      <c r="AH29" s="91">
        <v>3</v>
      </c>
      <c r="AI29" s="91" t="s">
        <v>83</v>
      </c>
      <c r="AJ29" s="91">
        <v>0</v>
      </c>
      <c r="AK29" s="128">
        <f>RANK(AH29,AH29:AJ29,1)-1</f>
        <v>1</v>
      </c>
      <c r="AL29" s="128">
        <f>RANK(AJ29,AH29:AJ29,1)-1</f>
        <v>0</v>
      </c>
      <c r="AM29" s="114"/>
      <c r="AN29" s="114"/>
      <c r="AO29" s="139"/>
      <c r="AP29" s="139"/>
      <c r="AQ29" s="139"/>
      <c r="AR29" s="139"/>
      <c r="AT29" s="115"/>
      <c r="AU29" s="129" t="str">
        <f>D29</f>
        <v>A</v>
      </c>
      <c r="AV29" s="130" t="str">
        <f t="shared" si="37"/>
        <v>Vitalia REINOL</v>
      </c>
      <c r="AW29" s="129" t="str">
        <f>G29</f>
        <v>X</v>
      </c>
      <c r="AX29" s="130" t="str">
        <f t="shared" si="38"/>
        <v>Sabina MUSAJEVA (välis)</v>
      </c>
      <c r="AY29" s="129" t="str">
        <f>IF(AND(N29=0,O29=0),"",N29&amp;" - "&amp;O29)</f>
        <v>11 - 4</v>
      </c>
      <c r="AZ29" s="129" t="str">
        <f>IF(AND(P29=0,Q29=0),"",P29&amp;" - "&amp;Q29)</f>
        <v>11 - 2</v>
      </c>
      <c r="BA29" s="129" t="str">
        <f>IF(AND(R29=0,S29=0),"",R29&amp;" - "&amp;S29)</f>
        <v>11 - 5</v>
      </c>
      <c r="BB29" s="129" t="str">
        <f>IF(AND(T29=0,U29=0),"",T29&amp;" - "&amp;U29)</f>
        <v/>
      </c>
      <c r="BC29" s="129" t="str">
        <f>IF(AND(V29=0,W29=0),"",V29&amp;" - "&amp;W29)</f>
        <v/>
      </c>
      <c r="BD29" s="131" t="str">
        <f>IF(AND(AH29=0,AJ29=0),"",AH29&amp;" - "&amp;AJ29)</f>
        <v>3 - 0</v>
      </c>
      <c r="BE29" s="132">
        <f>BE27+AK29</f>
        <v>4</v>
      </c>
      <c r="BF29" s="132">
        <f>BF27+AL29</f>
        <v>1</v>
      </c>
      <c r="BH29" s="129" t="str">
        <f>D29</f>
        <v>A</v>
      </c>
      <c r="BI29" s="130" t="str">
        <f t="shared" si="39"/>
        <v>Vitalia REINOL</v>
      </c>
      <c r="BJ29" s="129" t="str">
        <f>G29</f>
        <v>X</v>
      </c>
      <c r="BK29" s="130" t="str">
        <f t="shared" si="40"/>
        <v>Sabina MUSAJEVA (välis)</v>
      </c>
      <c r="BL29" s="135">
        <f t="shared" si="41"/>
        <v>11</v>
      </c>
      <c r="BM29" s="135">
        <f t="shared" si="42"/>
        <v>4</v>
      </c>
      <c r="BN29" s="135">
        <f t="shared" si="43"/>
        <v>11</v>
      </c>
      <c r="BO29" s="135">
        <f t="shared" si="44"/>
        <v>2</v>
      </c>
      <c r="BP29" s="135">
        <f t="shared" si="45"/>
        <v>11</v>
      </c>
      <c r="BQ29" s="135">
        <f t="shared" si="46"/>
        <v>5</v>
      </c>
      <c r="BR29" s="135" t="str">
        <f t="shared" si="47"/>
        <v/>
      </c>
      <c r="BS29" s="135" t="str">
        <f t="shared" si="48"/>
        <v/>
      </c>
      <c r="BT29" s="135" t="str">
        <f t="shared" si="49"/>
        <v/>
      </c>
      <c r="BU29" s="135" t="str">
        <f t="shared" si="50"/>
        <v/>
      </c>
      <c r="BV29" s="136" t="str">
        <f>IF(AND(AH29=0,AJ29=0),"",AH29&amp;" - "&amp;AJ29)</f>
        <v>3 - 0</v>
      </c>
      <c r="BW29" s="138">
        <f>BW27+AK29</f>
        <v>4</v>
      </c>
      <c r="BX29" s="138">
        <f>AL29+BX27</f>
        <v>1</v>
      </c>
      <c r="BZ29" s="109" t="str">
        <f>IF(BL29="","",BI29)</f>
        <v>Vitalia REINOL</v>
      </c>
      <c r="CA29" s="109" t="str">
        <f>IF(BZ29="","",CA24)</f>
        <v>LTK Narova</v>
      </c>
      <c r="CB29" s="109" t="str">
        <f>IF(BL29="","",BK29)</f>
        <v>Sabina MUSAJEVA (välis)</v>
      </c>
      <c r="CC29" s="109" t="str">
        <f>IF(CB29="","",CC24)</f>
        <v>TalTech SK / Rakvere SK</v>
      </c>
      <c r="CE29" s="109" t="str">
        <f t="shared" si="20"/>
        <v>3:0</v>
      </c>
      <c r="CF29" s="109" t="str">
        <f>IF(AH29=AJ29,"",IF(AH29&gt;AJ29,E29,H29))</f>
        <v>Vitalia REINOL</v>
      </c>
      <c r="CG29" s="109" t="str">
        <f>IF(AH29=AJ29,"",IF(AH29&gt;AJ29,H29,E29))</f>
        <v>Sabina MUSAJEVA (välis)</v>
      </c>
    </row>
    <row r="30" spans="1:85" hidden="1" outlineLevel="1">
      <c r="A30" s="116">
        <f t="shared" si="25"/>
        <v>3</v>
      </c>
      <c r="B30" s="87">
        <v>28</v>
      </c>
      <c r="C30" s="93">
        <v>6</v>
      </c>
      <c r="D30" s="93" t="s">
        <v>87</v>
      </c>
      <c r="E30" s="88" t="s">
        <v>119</v>
      </c>
      <c r="F30" s="93">
        <v>11</v>
      </c>
      <c r="G30" s="93" t="s">
        <v>78</v>
      </c>
      <c r="H30" s="88" t="s">
        <v>125</v>
      </c>
      <c r="I30" s="89" t="s">
        <v>82</v>
      </c>
      <c r="J30" s="89" t="s">
        <v>82</v>
      </c>
      <c r="K30" s="89" t="s">
        <v>82</v>
      </c>
      <c r="L30" s="89" t="s">
        <v>82</v>
      </c>
      <c r="M30" s="89" t="s">
        <v>82</v>
      </c>
      <c r="N30" s="87">
        <v>0</v>
      </c>
      <c r="O30" s="87">
        <v>0</v>
      </c>
      <c r="P30" s="87">
        <v>0</v>
      </c>
      <c r="Q30" s="87">
        <v>0</v>
      </c>
      <c r="R30" s="87">
        <v>0</v>
      </c>
      <c r="S30" s="87">
        <v>0</v>
      </c>
      <c r="T30" s="87">
        <v>0</v>
      </c>
      <c r="U30" s="87">
        <v>0</v>
      </c>
      <c r="V30" s="87">
        <v>0</v>
      </c>
      <c r="W30" s="87">
        <v>0</v>
      </c>
      <c r="X30" s="90">
        <v>0</v>
      </c>
      <c r="Y30" s="90">
        <v>0</v>
      </c>
      <c r="Z30" s="90">
        <v>0</v>
      </c>
      <c r="AA30" s="90">
        <v>0</v>
      </c>
      <c r="AB30" s="90">
        <v>0</v>
      </c>
      <c r="AC30" s="90">
        <v>0</v>
      </c>
      <c r="AD30" s="90">
        <v>0</v>
      </c>
      <c r="AE30" s="90">
        <v>0</v>
      </c>
      <c r="AF30" s="90">
        <v>0</v>
      </c>
      <c r="AG30" s="90">
        <v>0</v>
      </c>
      <c r="AH30" s="91">
        <v>0</v>
      </c>
      <c r="AI30" s="91" t="s">
        <v>83</v>
      </c>
      <c r="AJ30" s="91">
        <v>0</v>
      </c>
      <c r="AK30" s="128">
        <f>RANK(AH30,AH30:AJ30,1)-1</f>
        <v>0</v>
      </c>
      <c r="AL30" s="128">
        <f>RANK(AJ30,AH30:AJ30,1)-1</f>
        <v>0</v>
      </c>
      <c r="AT30" s="115"/>
      <c r="AU30" s="129" t="str">
        <f>D30</f>
        <v>C</v>
      </c>
      <c r="AV30" s="130" t="str">
        <f t="shared" si="37"/>
        <v>Anastassia MELNIKOVA</v>
      </c>
      <c r="AW30" s="129" t="str">
        <f>G30</f>
        <v>Y</v>
      </c>
      <c r="AX30" s="130" t="str">
        <f t="shared" si="38"/>
        <v>Annigrete SUIMETS</v>
      </c>
      <c r="AY30" s="129" t="str">
        <f>IF(AND(N30=0,O30=0),"",N30&amp;" - "&amp;O30)</f>
        <v/>
      </c>
      <c r="AZ30" s="129" t="str">
        <f>IF(AND(P30=0,Q30=0),"",P30&amp;" - "&amp;Q30)</f>
        <v/>
      </c>
      <c r="BA30" s="129" t="str">
        <f>IF(AND(R30=0,S30=0),"",R30&amp;" - "&amp;S30)</f>
        <v/>
      </c>
      <c r="BB30" s="129" t="str">
        <f>IF(AND(T30=0,U30=0),"",T30&amp;" - "&amp;U30)</f>
        <v/>
      </c>
      <c r="BC30" s="129" t="str">
        <f>IF(AND(V30=0,W30=0),"",V30&amp;" - "&amp;W30)</f>
        <v/>
      </c>
      <c r="BD30" s="131" t="str">
        <f>IF(AND(AH30=0,AJ30=0),"",AH30&amp;" - "&amp;AJ30)</f>
        <v/>
      </c>
      <c r="BE30" s="132">
        <f>BE29+AK30</f>
        <v>4</v>
      </c>
      <c r="BF30" s="132">
        <f>BF29+AL30</f>
        <v>1</v>
      </c>
      <c r="BH30" s="129" t="str">
        <f>D30</f>
        <v>C</v>
      </c>
      <c r="BI30" s="130" t="str">
        <f t="shared" si="39"/>
        <v>Anastassia MELNIKOVA</v>
      </c>
      <c r="BJ30" s="129" t="str">
        <f>G30</f>
        <v>Y</v>
      </c>
      <c r="BK30" s="130" t="str">
        <f t="shared" si="40"/>
        <v>Annigrete SUIMETS</v>
      </c>
      <c r="BL30" s="135" t="str">
        <f t="shared" si="41"/>
        <v/>
      </c>
      <c r="BM30" s="135" t="str">
        <f t="shared" si="42"/>
        <v/>
      </c>
      <c r="BN30" s="135" t="str">
        <f t="shared" si="43"/>
        <v/>
      </c>
      <c r="BO30" s="135" t="str">
        <f t="shared" si="44"/>
        <v/>
      </c>
      <c r="BP30" s="135" t="str">
        <f t="shared" si="45"/>
        <v/>
      </c>
      <c r="BQ30" s="135" t="str">
        <f t="shared" si="46"/>
        <v/>
      </c>
      <c r="BR30" s="135" t="str">
        <f t="shared" si="47"/>
        <v/>
      </c>
      <c r="BS30" s="135" t="str">
        <f t="shared" si="48"/>
        <v/>
      </c>
      <c r="BT30" s="135" t="str">
        <f t="shared" si="49"/>
        <v/>
      </c>
      <c r="BU30" s="135" t="str">
        <f t="shared" si="50"/>
        <v/>
      </c>
      <c r="BV30" s="136" t="str">
        <f>IF(AND(AH30=0,AJ30=0),"",AH30&amp;" - "&amp;AJ30)</f>
        <v/>
      </c>
      <c r="BW30" s="138">
        <f>BW29+AK30</f>
        <v>4</v>
      </c>
      <c r="BX30" s="138">
        <f>AL30+BX29</f>
        <v>1</v>
      </c>
      <c r="BZ30" s="109" t="str">
        <f>IF(BL30="","",BI30)</f>
        <v/>
      </c>
      <c r="CA30" s="109" t="str">
        <f>IF(BZ30="","",CA24)</f>
        <v/>
      </c>
      <c r="CB30" s="109" t="str">
        <f>IF(BL30="","",BK30)</f>
        <v/>
      </c>
      <c r="CC30" s="109" t="str">
        <f>IF(CB30="","",CC24)</f>
        <v/>
      </c>
      <c r="CE30" s="109" t="str">
        <f t="shared" si="20"/>
        <v>:</v>
      </c>
      <c r="CF30" s="109" t="str">
        <f>IF(AH30=AJ30,"",IF(AH30&gt;AJ30,E30,H30))</f>
        <v/>
      </c>
      <c r="CG30" s="109" t="str">
        <f>IF(AH30=AJ30,"",IF(AH30&gt;AJ30,H30,E30))</f>
        <v/>
      </c>
    </row>
    <row r="31" spans="1:85" hidden="1" outlineLevel="1">
      <c r="A31" s="153">
        <f t="shared" si="25"/>
        <v>3</v>
      </c>
      <c r="B31" s="96">
        <v>29</v>
      </c>
      <c r="C31" s="94">
        <v>5</v>
      </c>
      <c r="D31" s="94" t="s">
        <v>84</v>
      </c>
      <c r="E31" s="95" t="s">
        <v>127</v>
      </c>
      <c r="F31" s="94">
        <v>12</v>
      </c>
      <c r="G31" s="94" t="s">
        <v>88</v>
      </c>
      <c r="H31" s="95" t="s">
        <v>157</v>
      </c>
      <c r="I31" s="89" t="s">
        <v>82</v>
      </c>
      <c r="J31" s="89" t="s">
        <v>82</v>
      </c>
      <c r="K31" s="89" t="s">
        <v>82</v>
      </c>
      <c r="L31" s="89" t="s">
        <v>82</v>
      </c>
      <c r="M31" s="89" t="s">
        <v>82</v>
      </c>
      <c r="N31" s="96">
        <v>0</v>
      </c>
      <c r="O31" s="96">
        <v>0</v>
      </c>
      <c r="P31" s="96">
        <v>0</v>
      </c>
      <c r="Q31" s="96">
        <v>0</v>
      </c>
      <c r="R31" s="96">
        <v>0</v>
      </c>
      <c r="S31" s="96">
        <v>0</v>
      </c>
      <c r="T31" s="96">
        <v>0</v>
      </c>
      <c r="U31" s="96">
        <v>0</v>
      </c>
      <c r="V31" s="96">
        <v>0</v>
      </c>
      <c r="W31" s="96">
        <v>0</v>
      </c>
      <c r="X31" s="97">
        <v>0</v>
      </c>
      <c r="Y31" s="97">
        <v>0</v>
      </c>
      <c r="Z31" s="97">
        <v>0</v>
      </c>
      <c r="AA31" s="97">
        <v>0</v>
      </c>
      <c r="AB31" s="97">
        <v>0</v>
      </c>
      <c r="AC31" s="97">
        <v>0</v>
      </c>
      <c r="AD31" s="97">
        <v>0</v>
      </c>
      <c r="AE31" s="97">
        <v>0</v>
      </c>
      <c r="AF31" s="97">
        <v>0</v>
      </c>
      <c r="AG31" s="97">
        <v>0</v>
      </c>
      <c r="AH31" s="98">
        <v>0</v>
      </c>
      <c r="AI31" s="98" t="s">
        <v>83</v>
      </c>
      <c r="AJ31" s="98">
        <v>0</v>
      </c>
      <c r="AK31" s="128">
        <f>RANK(AH31,AH31:AJ31,1)-1</f>
        <v>0</v>
      </c>
      <c r="AL31" s="128">
        <f>RANK(AJ31,AH31:AJ31,1)-1</f>
        <v>0</v>
      </c>
      <c r="AM31" s="142">
        <v>1</v>
      </c>
      <c r="AN31" s="142">
        <v>1</v>
      </c>
      <c r="AT31" s="115"/>
      <c r="AU31" s="129" t="str">
        <f>D31</f>
        <v>B</v>
      </c>
      <c r="AV31" s="130" t="str">
        <f t="shared" si="37"/>
        <v>Arina LITVINOVA</v>
      </c>
      <c r="AW31" s="129" t="str">
        <f>G31</f>
        <v>Z</v>
      </c>
      <c r="AX31" s="130" t="str">
        <f t="shared" si="38"/>
        <v>Anita KOSTAP (laen)</v>
      </c>
      <c r="AY31" s="129" t="str">
        <f>IF(AND(N31=0,O31=0),"",N31&amp;" - "&amp;O31)</f>
        <v/>
      </c>
      <c r="AZ31" s="129" t="str">
        <f>IF(AND(P31=0,Q31=0),"",P31&amp;" - "&amp;Q31)</f>
        <v/>
      </c>
      <c r="BA31" s="129" t="str">
        <f>IF(AND(R31=0,S31=0),"",R31&amp;" - "&amp;S31)</f>
        <v/>
      </c>
      <c r="BB31" s="129" t="str">
        <f>IF(AND(T31=0,U31=0),"",T31&amp;" - "&amp;U31)</f>
        <v/>
      </c>
      <c r="BC31" s="129" t="str">
        <f>IF(AND(V31=0,W31=0),"",V31&amp;" - "&amp;W31)</f>
        <v/>
      </c>
      <c r="BD31" s="131" t="str">
        <f>IF(AND(AH31=0,AJ31=0),"",AH31&amp;" - "&amp;AJ31)</f>
        <v/>
      </c>
      <c r="BE31" s="132">
        <f>BE30+AK31</f>
        <v>4</v>
      </c>
      <c r="BF31" s="132">
        <f>BF30+AL31</f>
        <v>1</v>
      </c>
      <c r="BH31" s="129" t="str">
        <f>D31</f>
        <v>B</v>
      </c>
      <c r="BI31" s="130" t="str">
        <f t="shared" si="39"/>
        <v>Arina LITVINOVA</v>
      </c>
      <c r="BJ31" s="129" t="str">
        <f>G31</f>
        <v>Z</v>
      </c>
      <c r="BK31" s="130" t="str">
        <f t="shared" si="40"/>
        <v>Anita KOSTAP (laen)</v>
      </c>
      <c r="BL31" s="135" t="str">
        <f t="shared" si="41"/>
        <v/>
      </c>
      <c r="BM31" s="135" t="str">
        <f t="shared" si="42"/>
        <v/>
      </c>
      <c r="BN31" s="135" t="str">
        <f t="shared" si="43"/>
        <v/>
      </c>
      <c r="BO31" s="135" t="str">
        <f t="shared" si="44"/>
        <v/>
      </c>
      <c r="BP31" s="135" t="str">
        <f t="shared" si="45"/>
        <v/>
      </c>
      <c r="BQ31" s="135" t="str">
        <f t="shared" si="46"/>
        <v/>
      </c>
      <c r="BR31" s="135" t="str">
        <f t="shared" si="47"/>
        <v/>
      </c>
      <c r="BS31" s="135" t="str">
        <f t="shared" si="48"/>
        <v/>
      </c>
      <c r="BT31" s="135" t="str">
        <f t="shared" si="49"/>
        <v/>
      </c>
      <c r="BU31" s="135" t="str">
        <f t="shared" si="50"/>
        <v/>
      </c>
      <c r="BV31" s="136" t="str">
        <f>IF(AND(AH31=0,AJ31=0),"",AH31&amp;" - "&amp;AJ31)</f>
        <v/>
      </c>
      <c r="BW31" s="138">
        <f>BW30+AK31</f>
        <v>4</v>
      </c>
      <c r="BX31" s="138">
        <f>AL31+BX30</f>
        <v>1</v>
      </c>
      <c r="BZ31" s="109" t="str">
        <f>IF(BL31="","",BI31)</f>
        <v/>
      </c>
      <c r="CA31" s="109" t="str">
        <f>IF(BZ31="","",CA24)</f>
        <v/>
      </c>
      <c r="CB31" s="109" t="str">
        <f>IF(BL31="","",BK31)</f>
        <v/>
      </c>
      <c r="CC31" s="109" t="str">
        <f>IF(CB31="","",CC24)</f>
        <v/>
      </c>
      <c r="CE31" s="109" t="str">
        <f t="shared" si="20"/>
        <v>:</v>
      </c>
      <c r="CF31" s="109" t="str">
        <f>IF(AH31=AJ31,"",IF(AH31&gt;AJ31,E31,H31))</f>
        <v/>
      </c>
      <c r="CG31" s="109" t="str">
        <f>IF(AH31=AJ31,"",IF(AH31&gt;AJ31,H31,E31))</f>
        <v/>
      </c>
    </row>
    <row r="32" spans="1:85" hidden="1" outlineLevel="1">
      <c r="A32" s="154">
        <f t="shared" si="25"/>
        <v>3</v>
      </c>
      <c r="B32" s="101">
        <v>30</v>
      </c>
      <c r="C32" s="99"/>
      <c r="D32" s="99"/>
      <c r="E32" s="99"/>
      <c r="F32" s="99"/>
      <c r="G32" s="99"/>
      <c r="H32" s="99"/>
      <c r="I32" s="100"/>
      <c r="J32" s="100"/>
      <c r="K32" s="100"/>
      <c r="L32" s="100"/>
      <c r="M32" s="100"/>
      <c r="N32" s="101"/>
      <c r="O32" s="101"/>
      <c r="P32" s="101"/>
      <c r="Q32" s="101"/>
      <c r="R32" s="101"/>
      <c r="S32" s="101"/>
      <c r="T32" s="101"/>
      <c r="U32" s="101"/>
      <c r="V32" s="101"/>
      <c r="W32" s="101"/>
      <c r="X32" s="102"/>
      <c r="Y32" s="102"/>
      <c r="Z32" s="102"/>
      <c r="AA32" s="102"/>
      <c r="AB32" s="102"/>
      <c r="AC32" s="102"/>
      <c r="AD32" s="102"/>
      <c r="AE32" s="102"/>
      <c r="AF32" s="102"/>
      <c r="AG32" s="102"/>
      <c r="AH32" s="103"/>
      <c r="AI32" s="103"/>
      <c r="AJ32" s="104"/>
      <c r="AK32" s="144">
        <f>SUM(AK24:AK31)</f>
        <v>4</v>
      </c>
      <c r="AL32" s="144">
        <f>SUM(AL24:AL31)</f>
        <v>1</v>
      </c>
      <c r="AM32" s="145" t="str">
        <f>IF(OR(ISNA(E24),AK32=AL32),"",IF(D23&lt;G23,AK32&amp;" - "&amp;AL32,AL32&amp;" - "&amp;AK32))</f>
        <v>4 - 1</v>
      </c>
      <c r="AN32" s="145">
        <f>IF(OR(ISNA(E24),AK32=AL32),"",IF(VALUE(LEFT(AM32))&gt;VALUE(RIGHT(AM32)),2,1))</f>
        <v>2</v>
      </c>
      <c r="AT32" s="146"/>
      <c r="AU32" s="147"/>
      <c r="AV32" s="148"/>
      <c r="AW32" s="147"/>
      <c r="AX32" s="148"/>
      <c r="AY32" s="147"/>
      <c r="AZ32" s="147"/>
      <c r="BA32" s="147"/>
      <c r="BB32" s="147"/>
      <c r="BC32" s="149"/>
      <c r="BD32" s="150"/>
      <c r="BE32" s="151"/>
      <c r="BF32" s="151"/>
      <c r="BZ32" t="s">
        <v>140</v>
      </c>
      <c r="CE32" s="109" t="str">
        <f t="shared" si="20"/>
        <v>:</v>
      </c>
      <c r="CF32" s="109" t="s">
        <v>140</v>
      </c>
      <c r="CG32" s="109"/>
    </row>
    <row r="33" spans="1:85" s="109" customFormat="1" hidden="1" outlineLevel="1">
      <c r="A33" s="152">
        <f>A23+1</f>
        <v>4</v>
      </c>
      <c r="B33" s="79">
        <v>31</v>
      </c>
      <c r="C33" s="87">
        <v>3</v>
      </c>
      <c r="D33" s="91">
        <v>8</v>
      </c>
      <c r="E33" s="117" t="s">
        <v>18</v>
      </c>
      <c r="F33" s="87">
        <v>9</v>
      </c>
      <c r="G33" s="91">
        <v>4</v>
      </c>
      <c r="H33" s="81" t="s">
        <v>52</v>
      </c>
      <c r="I33" s="82"/>
      <c r="J33" s="83"/>
      <c r="K33" s="83"/>
      <c r="L33" s="83"/>
      <c r="M33" s="83"/>
      <c r="N33" s="84"/>
      <c r="O33" s="84"/>
      <c r="P33" s="84"/>
      <c r="Q33" s="84"/>
      <c r="R33" s="84"/>
      <c r="S33" s="84"/>
      <c r="T33" s="84"/>
      <c r="U33" s="84"/>
      <c r="V33" s="84"/>
      <c r="W33" s="84"/>
      <c r="X33" s="85"/>
      <c r="Y33" s="85"/>
      <c r="Z33" s="85"/>
      <c r="AA33" s="85"/>
      <c r="AB33" s="85"/>
      <c r="AC33" s="85"/>
      <c r="AD33" s="85"/>
      <c r="AE33" s="85"/>
      <c r="AF33" s="85"/>
      <c r="AG33" s="85"/>
      <c r="AH33" s="85"/>
      <c r="AI33" s="85"/>
      <c r="AJ33" s="86"/>
      <c r="AO33" s="109" t="s">
        <v>132</v>
      </c>
      <c r="AP33" s="109" t="s">
        <v>132</v>
      </c>
      <c r="AT33" s="119" t="str">
        <f>"Match no "&amp;A33</f>
        <v>Match no 4</v>
      </c>
      <c r="AU33" s="120">
        <f>BE41</f>
        <v>0</v>
      </c>
      <c r="AV33" s="121" t="str">
        <f t="shared" ref="AV33:AV41" si="52">E33</f>
        <v>-</v>
      </c>
      <c r="AW33" s="120">
        <f>BF41</f>
        <v>0</v>
      </c>
      <c r="AX33" s="121" t="str">
        <f t="shared" ref="AX33:AX41" si="53">H33</f>
        <v>LTK Kalev</v>
      </c>
      <c r="AY33" s="122" t="s">
        <v>133</v>
      </c>
      <c r="AZ33" s="122" t="s">
        <v>134</v>
      </c>
      <c r="BA33" s="122" t="s">
        <v>135</v>
      </c>
      <c r="BB33" s="122" t="s">
        <v>136</v>
      </c>
      <c r="BC33" s="122" t="s">
        <v>137</v>
      </c>
      <c r="BD33" s="123" t="s">
        <v>138</v>
      </c>
      <c r="BE33" s="292" t="s">
        <v>139</v>
      </c>
      <c r="BF33" s="292"/>
      <c r="BH33" s="124">
        <f>AK42</f>
        <v>0</v>
      </c>
      <c r="BI33" s="125" t="str">
        <f t="shared" ref="BI33:BI41" si="54">E33</f>
        <v>-</v>
      </c>
      <c r="BJ33" s="124">
        <f>AL42</f>
        <v>0</v>
      </c>
      <c r="BK33" s="125" t="str">
        <f t="shared" ref="BK33:BK41" si="55">H33</f>
        <v>LTK Kalev</v>
      </c>
      <c r="BL33" s="287" t="s">
        <v>133</v>
      </c>
      <c r="BM33" s="288"/>
      <c r="BN33" s="287" t="s">
        <v>134</v>
      </c>
      <c r="BO33" s="288"/>
      <c r="BP33" s="287" t="s">
        <v>135</v>
      </c>
      <c r="BQ33" s="288"/>
      <c r="BR33" s="287" t="s">
        <v>136</v>
      </c>
      <c r="BS33" s="288"/>
      <c r="BT33" s="287" t="s">
        <v>137</v>
      </c>
      <c r="BU33" s="288"/>
      <c r="BV33" s="126" t="s">
        <v>138</v>
      </c>
      <c r="BW33" s="289" t="s">
        <v>139</v>
      </c>
      <c r="BX33" s="290"/>
      <c r="BZ33" s="109" t="s">
        <v>140</v>
      </c>
      <c r="CE33" s="109" t="str">
        <f t="shared" si="20"/>
        <v>s:G</v>
      </c>
      <c r="CF33" s="109" t="s">
        <v>140</v>
      </c>
    </row>
    <row r="34" spans="1:85" s="109" customFormat="1" hidden="1" outlineLevel="1">
      <c r="A34" s="116">
        <f t="shared" si="25"/>
        <v>4</v>
      </c>
      <c r="B34" s="87">
        <v>32</v>
      </c>
      <c r="C34" s="87">
        <v>4</v>
      </c>
      <c r="D34" s="87" t="s">
        <v>77</v>
      </c>
      <c r="E34" s="88" t="e">
        <v>#N/A</v>
      </c>
      <c r="F34" s="87">
        <v>11</v>
      </c>
      <c r="G34" s="87" t="s">
        <v>78</v>
      </c>
      <c r="H34" s="88" t="e">
        <v>#N/A</v>
      </c>
      <c r="I34" s="89" t="s">
        <v>82</v>
      </c>
      <c r="J34" s="89" t="s">
        <v>82</v>
      </c>
      <c r="K34" s="89" t="s">
        <v>82</v>
      </c>
      <c r="L34" s="89" t="s">
        <v>82</v>
      </c>
      <c r="M34" s="89" t="s">
        <v>82</v>
      </c>
      <c r="N34" s="87">
        <v>0</v>
      </c>
      <c r="O34" s="87">
        <v>0</v>
      </c>
      <c r="P34" s="87">
        <v>0</v>
      </c>
      <c r="Q34" s="87">
        <v>0</v>
      </c>
      <c r="R34" s="87">
        <v>0</v>
      </c>
      <c r="S34" s="87">
        <v>0</v>
      </c>
      <c r="T34" s="87">
        <v>0</v>
      </c>
      <c r="U34" s="87">
        <v>0</v>
      </c>
      <c r="V34" s="87">
        <v>0</v>
      </c>
      <c r="W34" s="87">
        <v>0</v>
      </c>
      <c r="X34" s="90">
        <v>0</v>
      </c>
      <c r="Y34" s="90">
        <v>0</v>
      </c>
      <c r="Z34" s="90">
        <v>0</v>
      </c>
      <c r="AA34" s="90">
        <v>0</v>
      </c>
      <c r="AB34" s="90">
        <v>0</v>
      </c>
      <c r="AC34" s="90">
        <v>0</v>
      </c>
      <c r="AD34" s="90">
        <v>0</v>
      </c>
      <c r="AE34" s="90">
        <v>0</v>
      </c>
      <c r="AF34" s="90">
        <v>0</v>
      </c>
      <c r="AG34" s="90">
        <v>0</v>
      </c>
      <c r="AH34" s="91">
        <v>0</v>
      </c>
      <c r="AI34" s="91" t="s">
        <v>83</v>
      </c>
      <c r="AJ34" s="91">
        <v>0</v>
      </c>
      <c r="AK34" s="128">
        <f>RANK(AH34,AH34:AJ34,1)-1</f>
        <v>0</v>
      </c>
      <c r="AL34" s="128">
        <f>RANK(AJ34,AH34:AJ34,1)-1</f>
        <v>0</v>
      </c>
      <c r="AT34" s="115" t="str">
        <f>VLOOKUP(A33,Voor,4)&amp;" kell "&amp;TEXT(VLOOKUP(A33,Voor,5),"hh:mm")</f>
        <v>I voor kell 10:00</v>
      </c>
      <c r="AU34" s="129" t="str">
        <f>D34</f>
        <v>A</v>
      </c>
      <c r="AV34" s="130" t="e">
        <f t="shared" si="52"/>
        <v>#N/A</v>
      </c>
      <c r="AW34" s="129" t="str">
        <f>G34</f>
        <v>Y</v>
      </c>
      <c r="AX34" s="130" t="e">
        <f t="shared" si="53"/>
        <v>#N/A</v>
      </c>
      <c r="AY34" s="129" t="str">
        <f>IF(AND(N34=0,O34=0),"",N34&amp;" - "&amp;O34)</f>
        <v/>
      </c>
      <c r="AZ34" s="129" t="str">
        <f>IF(AND(P34=0,Q34=0),"",P34&amp;" - "&amp;Q34)</f>
        <v/>
      </c>
      <c r="BA34" s="129" t="str">
        <f>IF(AND(R34=0,S34=0),"",R34&amp;" - "&amp;S34)</f>
        <v/>
      </c>
      <c r="BB34" s="129" t="str">
        <f>IF(AND(T34=0,U34=0),"",T34&amp;" - "&amp;U34)</f>
        <v/>
      </c>
      <c r="BC34" s="129" t="str">
        <f>IF(AND(V34=0,W34=0),"",V34&amp;" - "&amp;W34)</f>
        <v/>
      </c>
      <c r="BD34" s="131" t="str">
        <f>IF(AND(AH34=0,AJ34=0),"",AH34&amp;" - "&amp;AJ34)</f>
        <v/>
      </c>
      <c r="BE34" s="132">
        <f>AK34</f>
        <v>0</v>
      </c>
      <c r="BF34" s="132">
        <f>AL34</f>
        <v>0</v>
      </c>
      <c r="BH34" s="133" t="str">
        <f>D34</f>
        <v>A</v>
      </c>
      <c r="BI34" s="134" t="e">
        <f t="shared" si="54"/>
        <v>#N/A</v>
      </c>
      <c r="BJ34" s="133" t="str">
        <f>G34</f>
        <v>Y</v>
      </c>
      <c r="BK34" s="134" t="e">
        <f t="shared" si="55"/>
        <v>#N/A</v>
      </c>
      <c r="BL34" s="135" t="str">
        <f t="shared" ref="BL34:BL41" si="56">IF(AND(N34=0,O34=0),"",N34)</f>
        <v/>
      </c>
      <c r="BM34" s="135" t="str">
        <f t="shared" ref="BM34:BM41" si="57">IF(AND(N34=0,O34=0),"",O34)</f>
        <v/>
      </c>
      <c r="BN34" s="135" t="str">
        <f t="shared" ref="BN34:BN41" si="58">IF(AND(P34=0,Q34=0),"",P34)</f>
        <v/>
      </c>
      <c r="BO34" s="135" t="str">
        <f t="shared" ref="BO34:BO41" si="59">IF(AND(P34=0,Q34=0),"",Q34)</f>
        <v/>
      </c>
      <c r="BP34" s="135" t="str">
        <f t="shared" ref="BP34:BP41" si="60">IF(AND(R34=0,S34=0),"",R34)</f>
        <v/>
      </c>
      <c r="BQ34" s="135" t="str">
        <f t="shared" ref="BQ34:BQ41" si="61">IF(AND(R34=0,S34=0),"",S34)</f>
        <v/>
      </c>
      <c r="BR34" s="135" t="str">
        <f t="shared" ref="BR34:BR41" si="62">IF(AND(T34=0,U34=0),"",T34)</f>
        <v/>
      </c>
      <c r="BS34" s="135" t="str">
        <f t="shared" ref="BS34:BS41" si="63">IF(AND(T34=0,U34=0),"",U34)</f>
        <v/>
      </c>
      <c r="BT34" s="135" t="str">
        <f t="shared" ref="BT34:BT41" si="64">IF(AND(V34=0,W34=0),"",V34)</f>
        <v/>
      </c>
      <c r="BU34" s="135" t="str">
        <f t="shared" ref="BU34:BU41" si="65">IF(AND(V34=0,W34=0),"",W34)</f>
        <v/>
      </c>
      <c r="BV34" s="136" t="str">
        <f>IF(AND(AH34=0,AJ34=0),"",AH34&amp;" - "&amp;AJ34)</f>
        <v/>
      </c>
      <c r="BW34" s="137">
        <f>AK34</f>
        <v>0</v>
      </c>
      <c r="BX34" s="137">
        <f>AL34</f>
        <v>0</v>
      </c>
      <c r="BZ34" s="109" t="str">
        <f>IF(BL34="","",BI34)</f>
        <v/>
      </c>
      <c r="CA34" s="109" t="str">
        <f>IF(BZ34="","",BI33)</f>
        <v/>
      </c>
      <c r="CB34" s="109" t="str">
        <f>IF(BL34="","",BK34)</f>
        <v/>
      </c>
      <c r="CC34" s="109" t="str">
        <f>IF(CB34="","",BK33)</f>
        <v/>
      </c>
      <c r="CE34" s="109" t="str">
        <f t="shared" si="20"/>
        <v>:</v>
      </c>
      <c r="CF34" s="109" t="str">
        <f>IF(AH34=AJ34,"",IF(AH34&gt;AJ34,E34,H34))</f>
        <v/>
      </c>
      <c r="CG34" s="109" t="str">
        <f>IF(AH34=AJ34,"",IF(AH34&gt;AJ34,H34,E34))</f>
        <v/>
      </c>
    </row>
    <row r="35" spans="1:85" s="109" customFormat="1" hidden="1" outlineLevel="1">
      <c r="A35" s="116">
        <f t="shared" si="25"/>
        <v>4</v>
      </c>
      <c r="B35" s="87">
        <v>33</v>
      </c>
      <c r="C35" s="87">
        <v>5</v>
      </c>
      <c r="D35" s="87" t="s">
        <v>84</v>
      </c>
      <c r="E35" s="88" t="e">
        <v>#N/A</v>
      </c>
      <c r="F35" s="87">
        <v>10</v>
      </c>
      <c r="G35" s="87" t="s">
        <v>85</v>
      </c>
      <c r="H35" s="88" t="e">
        <v>#N/A</v>
      </c>
      <c r="I35" s="89" t="s">
        <v>82</v>
      </c>
      <c r="J35" s="89" t="s">
        <v>82</v>
      </c>
      <c r="K35" s="89" t="s">
        <v>82</v>
      </c>
      <c r="L35" s="89" t="s">
        <v>82</v>
      </c>
      <c r="M35" s="89" t="s">
        <v>82</v>
      </c>
      <c r="N35" s="87">
        <v>0</v>
      </c>
      <c r="O35" s="87">
        <v>0</v>
      </c>
      <c r="P35" s="87">
        <v>0</v>
      </c>
      <c r="Q35" s="87">
        <v>0</v>
      </c>
      <c r="R35" s="87">
        <v>0</v>
      </c>
      <c r="S35" s="87">
        <v>0</v>
      </c>
      <c r="T35" s="87">
        <v>0</v>
      </c>
      <c r="U35" s="87">
        <v>0</v>
      </c>
      <c r="V35" s="87">
        <v>0</v>
      </c>
      <c r="W35" s="87">
        <v>0</v>
      </c>
      <c r="X35" s="90">
        <v>0</v>
      </c>
      <c r="Y35" s="90">
        <v>0</v>
      </c>
      <c r="Z35" s="90">
        <v>0</v>
      </c>
      <c r="AA35" s="90">
        <v>0</v>
      </c>
      <c r="AB35" s="90">
        <v>0</v>
      </c>
      <c r="AC35" s="90">
        <v>0</v>
      </c>
      <c r="AD35" s="90">
        <v>0</v>
      </c>
      <c r="AE35" s="90">
        <v>0</v>
      </c>
      <c r="AF35" s="90">
        <v>0</v>
      </c>
      <c r="AG35" s="90">
        <v>0</v>
      </c>
      <c r="AH35" s="91">
        <v>0</v>
      </c>
      <c r="AI35" s="91" t="s">
        <v>83</v>
      </c>
      <c r="AJ35" s="91">
        <v>0</v>
      </c>
      <c r="AK35" s="128">
        <f>RANK(AH35,AH35:AJ35,1)-1</f>
        <v>0</v>
      </c>
      <c r="AL35" s="128">
        <f>RANK(AJ35,AH35:AJ35,1)-1</f>
        <v>0</v>
      </c>
      <c r="AT35" s="115" t="str">
        <f>"Laud: "&amp;VLOOKUP(A33,Voor,8)</f>
        <v>Laud: 12</v>
      </c>
      <c r="AU35" s="129" t="str">
        <f>D35</f>
        <v>B</v>
      </c>
      <c r="AV35" s="130" t="e">
        <f t="shared" si="52"/>
        <v>#N/A</v>
      </c>
      <c r="AW35" s="129" t="str">
        <f>G35</f>
        <v>X</v>
      </c>
      <c r="AX35" s="130" t="e">
        <f t="shared" si="53"/>
        <v>#N/A</v>
      </c>
      <c r="AY35" s="129" t="str">
        <f>IF(AND(N35=0,O35=0),"",N35&amp;" - "&amp;O35)</f>
        <v/>
      </c>
      <c r="AZ35" s="129" t="str">
        <f>IF(AND(P35=0,Q35=0),"",P35&amp;" - "&amp;Q35)</f>
        <v/>
      </c>
      <c r="BA35" s="129" t="str">
        <f>IF(AND(R35=0,S35=0),"",R35&amp;" - "&amp;S35)</f>
        <v/>
      </c>
      <c r="BB35" s="129" t="str">
        <f>IF(AND(T35=0,U35=0),"",T35&amp;" - "&amp;U35)</f>
        <v/>
      </c>
      <c r="BC35" s="129" t="str">
        <f>IF(AND(V35=0,W35=0),"",V35&amp;" - "&amp;W35)</f>
        <v/>
      </c>
      <c r="BD35" s="131" t="str">
        <f>IF(AND(AH35=0,AJ35=0),"",AH35&amp;" - "&amp;AJ35)</f>
        <v/>
      </c>
      <c r="BE35" s="132">
        <f t="shared" ref="BE35:BF37" si="66">BE34+AK35</f>
        <v>0</v>
      </c>
      <c r="BF35" s="132">
        <f t="shared" si="66"/>
        <v>0</v>
      </c>
      <c r="BH35" s="129" t="str">
        <f>D35</f>
        <v>B</v>
      </c>
      <c r="BI35" s="130" t="e">
        <f t="shared" si="54"/>
        <v>#N/A</v>
      </c>
      <c r="BJ35" s="129" t="str">
        <f>G35</f>
        <v>X</v>
      </c>
      <c r="BK35" s="130" t="e">
        <f t="shared" si="55"/>
        <v>#N/A</v>
      </c>
      <c r="BL35" s="135" t="str">
        <f t="shared" si="56"/>
        <v/>
      </c>
      <c r="BM35" s="135" t="str">
        <f t="shared" si="57"/>
        <v/>
      </c>
      <c r="BN35" s="135" t="str">
        <f t="shared" si="58"/>
        <v/>
      </c>
      <c r="BO35" s="135" t="str">
        <f t="shared" si="59"/>
        <v/>
      </c>
      <c r="BP35" s="135" t="str">
        <f t="shared" si="60"/>
        <v/>
      </c>
      <c r="BQ35" s="135" t="str">
        <f t="shared" si="61"/>
        <v/>
      </c>
      <c r="BR35" s="135" t="str">
        <f t="shared" si="62"/>
        <v/>
      </c>
      <c r="BS35" s="135" t="str">
        <f t="shared" si="63"/>
        <v/>
      </c>
      <c r="BT35" s="135" t="str">
        <f t="shared" si="64"/>
        <v/>
      </c>
      <c r="BU35" s="135" t="str">
        <f t="shared" si="65"/>
        <v/>
      </c>
      <c r="BV35" s="136" t="str">
        <f>IF(AND(AH35=0,AJ35=0),"",AH35&amp;" - "&amp;AJ35)</f>
        <v/>
      </c>
      <c r="BW35" s="138">
        <f>BW34+AK35</f>
        <v>0</v>
      </c>
      <c r="BX35" s="138">
        <f>AL35+BX34</f>
        <v>0</v>
      </c>
      <c r="BZ35" s="109" t="str">
        <f>IF(BL35="","",BI35)</f>
        <v/>
      </c>
      <c r="CA35" s="109" t="str">
        <f>IF(BZ35="","",CA34)</f>
        <v/>
      </c>
      <c r="CB35" s="109" t="str">
        <f>IF(BL35="","",BK35)</f>
        <v/>
      </c>
      <c r="CC35" s="109" t="str">
        <f>IF(CB35="","",CC34)</f>
        <v/>
      </c>
      <c r="CE35" s="109" t="str">
        <f t="shared" si="20"/>
        <v>:</v>
      </c>
      <c r="CF35" s="109" t="str">
        <f>IF(AH35=AJ35,"",IF(AH35&gt;AJ35,E35,H35))</f>
        <v/>
      </c>
      <c r="CG35" s="109" t="str">
        <f>IF(AH35=AJ35,"",IF(AH35&gt;AJ35,H35,E35))</f>
        <v/>
      </c>
    </row>
    <row r="36" spans="1:85" s="109" customFormat="1" hidden="1" outlineLevel="1">
      <c r="A36" s="116">
        <f t="shared" si="25"/>
        <v>4</v>
      </c>
      <c r="B36" s="87">
        <v>34</v>
      </c>
      <c r="C36" s="87">
        <v>6</v>
      </c>
      <c r="D36" s="87" t="s">
        <v>87</v>
      </c>
      <c r="E36" s="88" t="e">
        <v>#N/A</v>
      </c>
      <c r="F36" s="87">
        <v>12</v>
      </c>
      <c r="G36" s="87" t="s">
        <v>88</v>
      </c>
      <c r="H36" s="88" t="e">
        <v>#N/A</v>
      </c>
      <c r="I36" s="89" t="s">
        <v>82</v>
      </c>
      <c r="J36" s="89" t="s">
        <v>82</v>
      </c>
      <c r="K36" s="89" t="s">
        <v>82</v>
      </c>
      <c r="L36" s="89" t="s">
        <v>82</v>
      </c>
      <c r="M36" s="89" t="s">
        <v>82</v>
      </c>
      <c r="N36" s="87">
        <v>0</v>
      </c>
      <c r="O36" s="87">
        <v>0</v>
      </c>
      <c r="P36" s="87">
        <v>0</v>
      </c>
      <c r="Q36" s="87">
        <v>0</v>
      </c>
      <c r="R36" s="87">
        <v>0</v>
      </c>
      <c r="S36" s="87">
        <v>0</v>
      </c>
      <c r="T36" s="87">
        <v>0</v>
      </c>
      <c r="U36" s="87">
        <v>0</v>
      </c>
      <c r="V36" s="87">
        <v>0</v>
      </c>
      <c r="W36" s="87">
        <v>0</v>
      </c>
      <c r="X36" s="90">
        <v>0</v>
      </c>
      <c r="Y36" s="90">
        <v>0</v>
      </c>
      <c r="Z36" s="90">
        <v>0</v>
      </c>
      <c r="AA36" s="90">
        <v>0</v>
      </c>
      <c r="AB36" s="90">
        <v>0</v>
      </c>
      <c r="AC36" s="90">
        <v>0</v>
      </c>
      <c r="AD36" s="90">
        <v>0</v>
      </c>
      <c r="AE36" s="90">
        <v>0</v>
      </c>
      <c r="AF36" s="90">
        <v>0</v>
      </c>
      <c r="AG36" s="90">
        <v>0</v>
      </c>
      <c r="AH36" s="91">
        <v>0</v>
      </c>
      <c r="AI36" s="91" t="s">
        <v>83</v>
      </c>
      <c r="AJ36" s="91">
        <v>0</v>
      </c>
      <c r="AK36" s="128">
        <f>RANK(AH36,AH36:AJ36,1)-1</f>
        <v>0</v>
      </c>
      <c r="AL36" s="128">
        <f>RANK(AJ36,AH36:AJ36,1)-1</f>
        <v>0</v>
      </c>
      <c r="AT36" s="115"/>
      <c r="AU36" s="129" t="str">
        <f>D36</f>
        <v>C</v>
      </c>
      <c r="AV36" s="130" t="e">
        <f t="shared" si="52"/>
        <v>#N/A</v>
      </c>
      <c r="AW36" s="129" t="str">
        <f>G36</f>
        <v>Z</v>
      </c>
      <c r="AX36" s="130" t="e">
        <f t="shared" si="53"/>
        <v>#N/A</v>
      </c>
      <c r="AY36" s="129" t="str">
        <f>IF(AND(N36=0,O36=0),"",N36&amp;" - "&amp;O36)</f>
        <v/>
      </c>
      <c r="AZ36" s="129" t="str">
        <f>IF(AND(P36=0,Q36=0),"",P36&amp;" - "&amp;Q36)</f>
        <v/>
      </c>
      <c r="BA36" s="129" t="str">
        <f>IF(AND(R36=0,S36=0),"",R36&amp;" - "&amp;S36)</f>
        <v/>
      </c>
      <c r="BB36" s="129" t="str">
        <f>IF(AND(T36=0,U36=0),"",T36&amp;" - "&amp;U36)</f>
        <v/>
      </c>
      <c r="BC36" s="129" t="str">
        <f>IF(AND(V36=0,W36=0),"",V36&amp;" - "&amp;W36)</f>
        <v/>
      </c>
      <c r="BD36" s="131" t="str">
        <f>IF(AND(AH36=0,AJ36=0),"",AH36&amp;" - "&amp;AJ36)</f>
        <v/>
      </c>
      <c r="BE36" s="132">
        <f t="shared" si="66"/>
        <v>0</v>
      </c>
      <c r="BF36" s="132">
        <f t="shared" si="66"/>
        <v>0</v>
      </c>
      <c r="BH36" s="129" t="str">
        <f>D36</f>
        <v>C</v>
      </c>
      <c r="BI36" s="130" t="e">
        <f t="shared" si="54"/>
        <v>#N/A</v>
      </c>
      <c r="BJ36" s="129" t="str">
        <f>G36</f>
        <v>Z</v>
      </c>
      <c r="BK36" s="130" t="e">
        <f t="shared" si="55"/>
        <v>#N/A</v>
      </c>
      <c r="BL36" s="135" t="str">
        <f t="shared" si="56"/>
        <v/>
      </c>
      <c r="BM36" s="135" t="str">
        <f t="shared" si="57"/>
        <v/>
      </c>
      <c r="BN36" s="135" t="str">
        <f t="shared" si="58"/>
        <v/>
      </c>
      <c r="BO36" s="135" t="str">
        <f t="shared" si="59"/>
        <v/>
      </c>
      <c r="BP36" s="135" t="str">
        <f t="shared" si="60"/>
        <v/>
      </c>
      <c r="BQ36" s="135" t="str">
        <f t="shared" si="61"/>
        <v/>
      </c>
      <c r="BR36" s="135" t="str">
        <f t="shared" si="62"/>
        <v/>
      </c>
      <c r="BS36" s="135" t="str">
        <f t="shared" si="63"/>
        <v/>
      </c>
      <c r="BT36" s="135" t="str">
        <f t="shared" si="64"/>
        <v/>
      </c>
      <c r="BU36" s="135" t="str">
        <f t="shared" si="65"/>
        <v/>
      </c>
      <c r="BV36" s="136" t="str">
        <f>IF(AND(AH36=0,AJ36=0),"",AH36&amp;" - "&amp;AJ36)</f>
        <v/>
      </c>
      <c r="BW36" s="138">
        <f>BW35+AK36</f>
        <v>0</v>
      </c>
      <c r="BX36" s="138">
        <f>AL36+BX35</f>
        <v>0</v>
      </c>
      <c r="BZ36" s="109" t="str">
        <f>IF(BL36="","",BI36)</f>
        <v/>
      </c>
      <c r="CA36" s="109" t="str">
        <f>IF(BZ36="","",CA34)</f>
        <v/>
      </c>
      <c r="CB36" s="109" t="str">
        <f>IF(BL36="","",BK36)</f>
        <v/>
      </c>
      <c r="CC36" s="109" t="str">
        <f>IF(CB36="","",CC34)</f>
        <v/>
      </c>
      <c r="CE36" s="109" t="str">
        <f t="shared" si="20"/>
        <v>:</v>
      </c>
      <c r="CF36" s="109" t="str">
        <f>IF(AH36=AJ36,"",IF(AH36&gt;AJ36,E36,H36))</f>
        <v/>
      </c>
      <c r="CG36" s="109" t="str">
        <f>IF(AH36=AJ36,"",IF(AH36&gt;AJ36,H36,E36))</f>
        <v/>
      </c>
    </row>
    <row r="37" spans="1:85" s="109" customFormat="1" hidden="1" outlineLevel="1">
      <c r="A37" s="116">
        <f t="shared" si="25"/>
        <v>4</v>
      </c>
      <c r="B37" s="87">
        <v>35</v>
      </c>
      <c r="C37" s="92">
        <v>4</v>
      </c>
      <c r="D37" s="87"/>
      <c r="E37" s="88" t="e">
        <v>#N/A</v>
      </c>
      <c r="F37" s="92">
        <v>10</v>
      </c>
      <c r="G37" s="87"/>
      <c r="H37" s="88" t="e">
        <v>#N/A</v>
      </c>
      <c r="I37" s="291" t="s">
        <v>82</v>
      </c>
      <c r="J37" s="291" t="s">
        <v>82</v>
      </c>
      <c r="K37" s="291" t="s">
        <v>82</v>
      </c>
      <c r="L37" s="291" t="s">
        <v>82</v>
      </c>
      <c r="M37" s="291" t="s">
        <v>82</v>
      </c>
      <c r="N37" s="285">
        <v>0</v>
      </c>
      <c r="O37" s="285">
        <v>0</v>
      </c>
      <c r="P37" s="285">
        <v>0</v>
      </c>
      <c r="Q37" s="285">
        <v>0</v>
      </c>
      <c r="R37" s="285">
        <v>0</v>
      </c>
      <c r="S37" s="285">
        <v>0</v>
      </c>
      <c r="T37" s="285">
        <v>0</v>
      </c>
      <c r="U37" s="285">
        <v>0</v>
      </c>
      <c r="V37" s="285">
        <v>0</v>
      </c>
      <c r="W37" s="285">
        <v>0</v>
      </c>
      <c r="X37" s="293">
        <v>0</v>
      </c>
      <c r="Y37" s="293">
        <v>0</v>
      </c>
      <c r="Z37" s="293">
        <v>0</v>
      </c>
      <c r="AA37" s="293">
        <v>0</v>
      </c>
      <c r="AB37" s="293">
        <v>0</v>
      </c>
      <c r="AC37" s="293">
        <v>0</v>
      </c>
      <c r="AD37" s="293">
        <v>0</v>
      </c>
      <c r="AE37" s="293">
        <v>0</v>
      </c>
      <c r="AF37" s="293">
        <v>0</v>
      </c>
      <c r="AG37" s="293">
        <v>0</v>
      </c>
      <c r="AH37" s="295">
        <v>0</v>
      </c>
      <c r="AI37" s="295" t="s">
        <v>83</v>
      </c>
      <c r="AJ37" s="295">
        <v>0</v>
      </c>
      <c r="AK37" s="298">
        <f>RANK(AH37,AH37:AJ37,1)-1</f>
        <v>0</v>
      </c>
      <c r="AL37" s="299">
        <f>RANK(AJ37,AH37:AJ37,1)-1</f>
        <v>0</v>
      </c>
      <c r="AT37" s="115"/>
      <c r="AU37" s="300" t="s">
        <v>143</v>
      </c>
      <c r="AV37" s="130" t="e">
        <f t="shared" si="52"/>
        <v>#N/A</v>
      </c>
      <c r="AW37" s="300" t="s">
        <v>143</v>
      </c>
      <c r="AX37" s="130" t="e">
        <f t="shared" si="53"/>
        <v>#N/A</v>
      </c>
      <c r="AY37" s="302" t="str">
        <f>IF(AND(N37=0,O37=0),"",N37&amp;" - "&amp;O37)</f>
        <v/>
      </c>
      <c r="AZ37" s="302" t="str">
        <f>IF(AND(P37=0,Q37=0),"",P37&amp;" - "&amp;Q37)</f>
        <v/>
      </c>
      <c r="BA37" s="302" t="str">
        <f>IF(AND(R37=0,S37=0),"",R37&amp;" - "&amp;S37)</f>
        <v/>
      </c>
      <c r="BB37" s="302" t="str">
        <f>IF(AND(T37=0,U37=0),"",T37&amp;" - "&amp;U37)</f>
        <v/>
      </c>
      <c r="BC37" s="302" t="str">
        <f>IF(AND(V37=0,W37=0),"",V37&amp;" - "&amp;W37)</f>
        <v/>
      </c>
      <c r="BD37" s="309" t="str">
        <f>IF(AND(AH37=0,AJ37=0),"",AH37&amp;" - "&amp;AJ37)</f>
        <v/>
      </c>
      <c r="BE37" s="297">
        <f t="shared" si="66"/>
        <v>0</v>
      </c>
      <c r="BF37" s="297">
        <f t="shared" si="66"/>
        <v>0</v>
      </c>
      <c r="BH37" s="129"/>
      <c r="BI37" s="130" t="e">
        <f t="shared" si="54"/>
        <v>#N/A</v>
      </c>
      <c r="BJ37" s="129"/>
      <c r="BK37" s="130" t="e">
        <f t="shared" si="55"/>
        <v>#N/A</v>
      </c>
      <c r="BL37" s="305" t="str">
        <f t="shared" si="56"/>
        <v/>
      </c>
      <c r="BM37" s="305" t="str">
        <f t="shared" si="57"/>
        <v/>
      </c>
      <c r="BN37" s="305" t="str">
        <f t="shared" si="58"/>
        <v/>
      </c>
      <c r="BO37" s="305" t="str">
        <f t="shared" si="59"/>
        <v/>
      </c>
      <c r="BP37" s="305" t="str">
        <f t="shared" si="60"/>
        <v/>
      </c>
      <c r="BQ37" s="305" t="str">
        <f t="shared" si="61"/>
        <v/>
      </c>
      <c r="BR37" s="305" t="str">
        <f t="shared" si="62"/>
        <v/>
      </c>
      <c r="BS37" s="305" t="str">
        <f t="shared" si="63"/>
        <v/>
      </c>
      <c r="BT37" s="305" t="str">
        <f t="shared" si="64"/>
        <v/>
      </c>
      <c r="BU37" s="305" t="str">
        <f t="shared" si="65"/>
        <v/>
      </c>
      <c r="BV37" s="307" t="str">
        <f>IF(AND(AH37=0,AJ37=0),"",AH37&amp;" - "&amp;AJ37)</f>
        <v/>
      </c>
      <c r="BW37" s="303">
        <f>AK37+BW36</f>
        <v>0</v>
      </c>
      <c r="BX37" s="303">
        <f>AL37+BX36</f>
        <v>0</v>
      </c>
      <c r="CE37" s="109" t="str">
        <f t="shared" si="20"/>
        <v>:</v>
      </c>
    </row>
    <row r="38" spans="1:85" s="109" customFormat="1" hidden="1" outlineLevel="1">
      <c r="A38" s="116">
        <f t="shared" si="25"/>
        <v>4</v>
      </c>
      <c r="B38" s="87">
        <v>36</v>
      </c>
      <c r="C38" s="92">
        <v>7</v>
      </c>
      <c r="D38" s="87"/>
      <c r="E38" s="88" t="e">
        <v>#N/A</v>
      </c>
      <c r="F38" s="92">
        <v>11</v>
      </c>
      <c r="G38" s="87"/>
      <c r="H38" s="88" t="e">
        <v>#N/A</v>
      </c>
      <c r="I38" s="291"/>
      <c r="J38" s="291"/>
      <c r="K38" s="291"/>
      <c r="L38" s="291"/>
      <c r="M38" s="291"/>
      <c r="N38" s="286"/>
      <c r="O38" s="286"/>
      <c r="P38" s="286"/>
      <c r="Q38" s="286"/>
      <c r="R38" s="286"/>
      <c r="S38" s="286"/>
      <c r="T38" s="286"/>
      <c r="U38" s="286"/>
      <c r="V38" s="286"/>
      <c r="W38" s="286"/>
      <c r="X38" s="294"/>
      <c r="Y38" s="294"/>
      <c r="Z38" s="294"/>
      <c r="AA38" s="294"/>
      <c r="AB38" s="294"/>
      <c r="AC38" s="294"/>
      <c r="AD38" s="294"/>
      <c r="AE38" s="294"/>
      <c r="AF38" s="294"/>
      <c r="AG38" s="294"/>
      <c r="AH38" s="296"/>
      <c r="AI38" s="296"/>
      <c r="AJ38" s="296"/>
      <c r="AK38" s="298"/>
      <c r="AL38" s="299"/>
      <c r="AT38" s="115"/>
      <c r="AU38" s="301"/>
      <c r="AV38" s="130" t="e">
        <f t="shared" si="52"/>
        <v>#N/A</v>
      </c>
      <c r="AW38" s="301"/>
      <c r="AX38" s="130" t="e">
        <f t="shared" si="53"/>
        <v>#N/A</v>
      </c>
      <c r="AY38" s="302"/>
      <c r="AZ38" s="302"/>
      <c r="BA38" s="302"/>
      <c r="BB38" s="302"/>
      <c r="BC38" s="302"/>
      <c r="BD38" s="309"/>
      <c r="BE38" s="297"/>
      <c r="BF38" s="297"/>
      <c r="BH38" s="129"/>
      <c r="BI38" s="130" t="e">
        <f t="shared" si="54"/>
        <v>#N/A</v>
      </c>
      <c r="BJ38" s="129"/>
      <c r="BK38" s="130" t="e">
        <f t="shared" si="55"/>
        <v>#N/A</v>
      </c>
      <c r="BL38" s="306" t="str">
        <f t="shared" si="56"/>
        <v/>
      </c>
      <c r="BM38" s="306" t="str">
        <f t="shared" si="57"/>
        <v/>
      </c>
      <c r="BN38" s="306" t="str">
        <f t="shared" si="58"/>
        <v/>
      </c>
      <c r="BO38" s="306" t="str">
        <f t="shared" si="59"/>
        <v/>
      </c>
      <c r="BP38" s="306" t="str">
        <f t="shared" si="60"/>
        <v/>
      </c>
      <c r="BQ38" s="306" t="str">
        <f t="shared" si="61"/>
        <v/>
      </c>
      <c r="BR38" s="306" t="str">
        <f t="shared" si="62"/>
        <v/>
      </c>
      <c r="BS38" s="306" t="str">
        <f t="shared" si="63"/>
        <v/>
      </c>
      <c r="BT38" s="306" t="str">
        <f t="shared" si="64"/>
        <v/>
      </c>
      <c r="BU38" s="306" t="str">
        <f t="shared" si="65"/>
        <v/>
      </c>
      <c r="BV38" s="308"/>
      <c r="BW38" s="304"/>
      <c r="BX38" s="304"/>
      <c r="CE38" s="109" t="str">
        <f t="shared" si="20"/>
        <v>:</v>
      </c>
    </row>
    <row r="39" spans="1:85" s="109" customFormat="1" hidden="1" outlineLevel="1">
      <c r="A39" s="116">
        <f t="shared" si="25"/>
        <v>4</v>
      </c>
      <c r="B39" s="87">
        <v>37</v>
      </c>
      <c r="C39" s="87">
        <v>4</v>
      </c>
      <c r="D39" s="87" t="s">
        <v>77</v>
      </c>
      <c r="E39" s="88" t="e">
        <v>#N/A</v>
      </c>
      <c r="F39" s="87">
        <v>10</v>
      </c>
      <c r="G39" s="87" t="s">
        <v>85</v>
      </c>
      <c r="H39" s="88" t="e">
        <v>#N/A</v>
      </c>
      <c r="I39" s="89" t="s">
        <v>82</v>
      </c>
      <c r="J39" s="89" t="s">
        <v>82</v>
      </c>
      <c r="K39" s="89" t="s">
        <v>82</v>
      </c>
      <c r="L39" s="89" t="s">
        <v>82</v>
      </c>
      <c r="M39" s="89" t="s">
        <v>82</v>
      </c>
      <c r="N39" s="87">
        <v>0</v>
      </c>
      <c r="O39" s="87">
        <v>0</v>
      </c>
      <c r="P39" s="87">
        <v>0</v>
      </c>
      <c r="Q39" s="87">
        <v>0</v>
      </c>
      <c r="R39" s="87">
        <v>0</v>
      </c>
      <c r="S39" s="87">
        <v>0</v>
      </c>
      <c r="T39" s="87">
        <v>0</v>
      </c>
      <c r="U39" s="87">
        <v>0</v>
      </c>
      <c r="V39" s="87">
        <v>0</v>
      </c>
      <c r="W39" s="87">
        <v>0</v>
      </c>
      <c r="X39" s="90">
        <v>0</v>
      </c>
      <c r="Y39" s="90">
        <v>0</v>
      </c>
      <c r="Z39" s="90">
        <v>0</v>
      </c>
      <c r="AA39" s="90">
        <v>0</v>
      </c>
      <c r="AB39" s="90">
        <v>0</v>
      </c>
      <c r="AC39" s="90">
        <v>0</v>
      </c>
      <c r="AD39" s="90">
        <v>0</v>
      </c>
      <c r="AE39" s="90">
        <v>0</v>
      </c>
      <c r="AF39" s="90">
        <v>0</v>
      </c>
      <c r="AG39" s="90">
        <v>0</v>
      </c>
      <c r="AH39" s="91">
        <v>0</v>
      </c>
      <c r="AI39" s="91" t="s">
        <v>83</v>
      </c>
      <c r="AJ39" s="91">
        <v>0</v>
      </c>
      <c r="AK39" s="128">
        <f>RANK(AH39,AH39:AJ39,1)-1</f>
        <v>0</v>
      </c>
      <c r="AL39" s="128">
        <f>RANK(AJ39,AH39:AJ39,1)-1</f>
        <v>0</v>
      </c>
      <c r="AM39" s="114"/>
      <c r="AN39" s="114"/>
      <c r="AO39" s="139"/>
      <c r="AP39" s="139"/>
      <c r="AQ39" s="139"/>
      <c r="AR39" s="139"/>
      <c r="AT39" s="115"/>
      <c r="AU39" s="129" t="str">
        <f>D39</f>
        <v>A</v>
      </c>
      <c r="AV39" s="130" t="e">
        <f t="shared" si="52"/>
        <v>#N/A</v>
      </c>
      <c r="AW39" s="129" t="str">
        <f>G39</f>
        <v>X</v>
      </c>
      <c r="AX39" s="130" t="e">
        <f t="shared" si="53"/>
        <v>#N/A</v>
      </c>
      <c r="AY39" s="129" t="str">
        <f>IF(AND(N39=0,O39=0),"",N39&amp;" - "&amp;O39)</f>
        <v/>
      </c>
      <c r="AZ39" s="129" t="str">
        <f>IF(AND(P39=0,Q39=0),"",P39&amp;" - "&amp;Q39)</f>
        <v/>
      </c>
      <c r="BA39" s="129" t="str">
        <f>IF(AND(R39=0,S39=0),"",R39&amp;" - "&amp;S39)</f>
        <v/>
      </c>
      <c r="BB39" s="129" t="str">
        <f>IF(AND(T39=0,U39=0),"",T39&amp;" - "&amp;U39)</f>
        <v/>
      </c>
      <c r="BC39" s="129" t="str">
        <f>IF(AND(V39=0,W39=0),"",V39&amp;" - "&amp;W39)</f>
        <v/>
      </c>
      <c r="BD39" s="131" t="str">
        <f>IF(AND(AH39=0,AJ39=0),"",AH39&amp;" - "&amp;AJ39)</f>
        <v/>
      </c>
      <c r="BE39" s="132">
        <f>BE37+AK39</f>
        <v>0</v>
      </c>
      <c r="BF39" s="132">
        <f>BF37+AL39</f>
        <v>0</v>
      </c>
      <c r="BH39" s="129" t="str">
        <f>D39</f>
        <v>A</v>
      </c>
      <c r="BI39" s="130" t="e">
        <f t="shared" si="54"/>
        <v>#N/A</v>
      </c>
      <c r="BJ39" s="129" t="str">
        <f>G39</f>
        <v>X</v>
      </c>
      <c r="BK39" s="130" t="e">
        <f t="shared" si="55"/>
        <v>#N/A</v>
      </c>
      <c r="BL39" s="135" t="str">
        <f t="shared" si="56"/>
        <v/>
      </c>
      <c r="BM39" s="135" t="str">
        <f t="shared" si="57"/>
        <v/>
      </c>
      <c r="BN39" s="135" t="str">
        <f t="shared" si="58"/>
        <v/>
      </c>
      <c r="BO39" s="135" t="str">
        <f t="shared" si="59"/>
        <v/>
      </c>
      <c r="BP39" s="135" t="str">
        <f t="shared" si="60"/>
        <v/>
      </c>
      <c r="BQ39" s="135" t="str">
        <f t="shared" si="61"/>
        <v/>
      </c>
      <c r="BR39" s="135" t="str">
        <f t="shared" si="62"/>
        <v/>
      </c>
      <c r="BS39" s="135" t="str">
        <f t="shared" si="63"/>
        <v/>
      </c>
      <c r="BT39" s="135" t="str">
        <f t="shared" si="64"/>
        <v/>
      </c>
      <c r="BU39" s="135" t="str">
        <f t="shared" si="65"/>
        <v/>
      </c>
      <c r="BV39" s="136" t="str">
        <f>IF(AND(AH39=0,AJ39=0),"",AH39&amp;" - "&amp;AJ39)</f>
        <v/>
      </c>
      <c r="BW39" s="138">
        <f>BW37+AK39</f>
        <v>0</v>
      </c>
      <c r="BX39" s="138">
        <f>AL39+BX37</f>
        <v>0</v>
      </c>
      <c r="BZ39" s="109" t="str">
        <f>IF(BL39="","",BI39)</f>
        <v/>
      </c>
      <c r="CA39" s="109" t="str">
        <f>IF(BZ39="","",CA34)</f>
        <v/>
      </c>
      <c r="CB39" s="109" t="str">
        <f>IF(BL39="","",BK39)</f>
        <v/>
      </c>
      <c r="CC39" s="109" t="str">
        <f>IF(CB39="","",CC34)</f>
        <v/>
      </c>
      <c r="CE39" s="109" t="str">
        <f t="shared" si="20"/>
        <v>:</v>
      </c>
      <c r="CF39" s="109" t="str">
        <f>IF(AH39=AJ39,"",IF(AH39&gt;AJ39,E39,H39))</f>
        <v/>
      </c>
      <c r="CG39" s="109" t="str">
        <f>IF(AH39=AJ39,"",IF(AH39&gt;AJ39,H39,E39))</f>
        <v/>
      </c>
    </row>
    <row r="40" spans="1:85" hidden="1" outlineLevel="1">
      <c r="A40" s="116">
        <f t="shared" si="25"/>
        <v>4</v>
      </c>
      <c r="B40" s="87">
        <v>38</v>
      </c>
      <c r="C40" s="93">
        <v>6</v>
      </c>
      <c r="D40" s="93" t="s">
        <v>87</v>
      </c>
      <c r="E40" s="88" t="e">
        <v>#N/A</v>
      </c>
      <c r="F40" s="93">
        <v>11</v>
      </c>
      <c r="G40" s="93" t="s">
        <v>78</v>
      </c>
      <c r="H40" s="88" t="e">
        <v>#N/A</v>
      </c>
      <c r="I40" s="89" t="s">
        <v>82</v>
      </c>
      <c r="J40" s="89" t="s">
        <v>82</v>
      </c>
      <c r="K40" s="89" t="s">
        <v>82</v>
      </c>
      <c r="L40" s="89" t="s">
        <v>82</v>
      </c>
      <c r="M40" s="89" t="s">
        <v>82</v>
      </c>
      <c r="N40" s="87">
        <v>0</v>
      </c>
      <c r="O40" s="87">
        <v>0</v>
      </c>
      <c r="P40" s="87">
        <v>0</v>
      </c>
      <c r="Q40" s="87">
        <v>0</v>
      </c>
      <c r="R40" s="87">
        <v>0</v>
      </c>
      <c r="S40" s="87">
        <v>0</v>
      </c>
      <c r="T40" s="87">
        <v>0</v>
      </c>
      <c r="U40" s="87">
        <v>0</v>
      </c>
      <c r="V40" s="87">
        <v>0</v>
      </c>
      <c r="W40" s="87">
        <v>0</v>
      </c>
      <c r="X40" s="90">
        <v>0</v>
      </c>
      <c r="Y40" s="90">
        <v>0</v>
      </c>
      <c r="Z40" s="90">
        <v>0</v>
      </c>
      <c r="AA40" s="90">
        <v>0</v>
      </c>
      <c r="AB40" s="90">
        <v>0</v>
      </c>
      <c r="AC40" s="90">
        <v>0</v>
      </c>
      <c r="AD40" s="90">
        <v>0</v>
      </c>
      <c r="AE40" s="90">
        <v>0</v>
      </c>
      <c r="AF40" s="90">
        <v>0</v>
      </c>
      <c r="AG40" s="90">
        <v>0</v>
      </c>
      <c r="AH40" s="91">
        <v>0</v>
      </c>
      <c r="AI40" s="91" t="s">
        <v>83</v>
      </c>
      <c r="AJ40" s="91">
        <v>0</v>
      </c>
      <c r="AK40" s="128">
        <f>RANK(AH40,AH40:AJ40,1)-1</f>
        <v>0</v>
      </c>
      <c r="AL40" s="128">
        <f>RANK(AJ40,AH40:AJ40,1)-1</f>
        <v>0</v>
      </c>
      <c r="AT40" s="115"/>
      <c r="AU40" s="129" t="str">
        <f>D40</f>
        <v>C</v>
      </c>
      <c r="AV40" s="130" t="e">
        <f t="shared" si="52"/>
        <v>#N/A</v>
      </c>
      <c r="AW40" s="129" t="str">
        <f>G40</f>
        <v>Y</v>
      </c>
      <c r="AX40" s="130" t="e">
        <f t="shared" si="53"/>
        <v>#N/A</v>
      </c>
      <c r="AY40" s="129" t="str">
        <f>IF(AND(N40=0,O40=0),"",N40&amp;" - "&amp;O40)</f>
        <v/>
      </c>
      <c r="AZ40" s="129" t="str">
        <f>IF(AND(P40=0,Q40=0),"",P40&amp;" - "&amp;Q40)</f>
        <v/>
      </c>
      <c r="BA40" s="129" t="str">
        <f>IF(AND(R40=0,S40=0),"",R40&amp;" - "&amp;S40)</f>
        <v/>
      </c>
      <c r="BB40" s="129" t="str">
        <f>IF(AND(T40=0,U40=0),"",T40&amp;" - "&amp;U40)</f>
        <v/>
      </c>
      <c r="BC40" s="129" t="str">
        <f>IF(AND(V40=0,W40=0),"",V40&amp;" - "&amp;W40)</f>
        <v/>
      </c>
      <c r="BD40" s="131" t="str">
        <f>IF(AND(AH40=0,AJ40=0),"",AH40&amp;" - "&amp;AJ40)</f>
        <v/>
      </c>
      <c r="BE40" s="132">
        <f>BE39+AK40</f>
        <v>0</v>
      </c>
      <c r="BF40" s="132">
        <f>BF39+AL40</f>
        <v>0</v>
      </c>
      <c r="BH40" s="129" t="str">
        <f>D40</f>
        <v>C</v>
      </c>
      <c r="BI40" s="130" t="e">
        <f t="shared" si="54"/>
        <v>#N/A</v>
      </c>
      <c r="BJ40" s="129" t="str">
        <f>G40</f>
        <v>Y</v>
      </c>
      <c r="BK40" s="130" t="e">
        <f t="shared" si="55"/>
        <v>#N/A</v>
      </c>
      <c r="BL40" s="135" t="str">
        <f t="shared" si="56"/>
        <v/>
      </c>
      <c r="BM40" s="135" t="str">
        <f t="shared" si="57"/>
        <v/>
      </c>
      <c r="BN40" s="135" t="str">
        <f t="shared" si="58"/>
        <v/>
      </c>
      <c r="BO40" s="135" t="str">
        <f t="shared" si="59"/>
        <v/>
      </c>
      <c r="BP40" s="135" t="str">
        <f t="shared" si="60"/>
        <v/>
      </c>
      <c r="BQ40" s="135" t="str">
        <f t="shared" si="61"/>
        <v/>
      </c>
      <c r="BR40" s="135" t="str">
        <f t="shared" si="62"/>
        <v/>
      </c>
      <c r="BS40" s="135" t="str">
        <f t="shared" si="63"/>
        <v/>
      </c>
      <c r="BT40" s="135" t="str">
        <f t="shared" si="64"/>
        <v/>
      </c>
      <c r="BU40" s="135" t="str">
        <f t="shared" si="65"/>
        <v/>
      </c>
      <c r="BV40" s="136" t="str">
        <f>IF(AND(AH40=0,AJ40=0),"",AH40&amp;" - "&amp;AJ40)</f>
        <v/>
      </c>
      <c r="BW40" s="138">
        <f>BW39+AK40</f>
        <v>0</v>
      </c>
      <c r="BX40" s="138">
        <f>AL40+BX39</f>
        <v>0</v>
      </c>
      <c r="BZ40" s="109" t="str">
        <f>IF(BL40="","",BI40)</f>
        <v/>
      </c>
      <c r="CA40" s="109" t="str">
        <f>IF(BZ40="","",CA34)</f>
        <v/>
      </c>
      <c r="CB40" s="109" t="str">
        <f>IF(BL40="","",BK40)</f>
        <v/>
      </c>
      <c r="CC40" s="109" t="str">
        <f>IF(CB40="","",CC34)</f>
        <v/>
      </c>
      <c r="CE40" s="109" t="str">
        <f t="shared" si="20"/>
        <v>:</v>
      </c>
      <c r="CF40" s="109" t="str">
        <f>IF(AH40=AJ40,"",IF(AH40&gt;AJ40,E40,H40))</f>
        <v/>
      </c>
      <c r="CG40" s="109" t="str">
        <f>IF(AH40=AJ40,"",IF(AH40&gt;AJ40,H40,E40))</f>
        <v/>
      </c>
    </row>
    <row r="41" spans="1:85" hidden="1" outlineLevel="1">
      <c r="A41" s="153">
        <f t="shared" si="25"/>
        <v>4</v>
      </c>
      <c r="B41" s="96">
        <v>39</v>
      </c>
      <c r="C41" s="94">
        <v>5</v>
      </c>
      <c r="D41" s="94" t="s">
        <v>84</v>
      </c>
      <c r="E41" s="95" t="e">
        <v>#N/A</v>
      </c>
      <c r="F41" s="94">
        <v>12</v>
      </c>
      <c r="G41" s="94" t="s">
        <v>88</v>
      </c>
      <c r="H41" s="95" t="e">
        <v>#N/A</v>
      </c>
      <c r="I41" s="89" t="s">
        <v>82</v>
      </c>
      <c r="J41" s="89" t="s">
        <v>82</v>
      </c>
      <c r="K41" s="89" t="s">
        <v>82</v>
      </c>
      <c r="L41" s="89" t="s">
        <v>82</v>
      </c>
      <c r="M41" s="89" t="s">
        <v>82</v>
      </c>
      <c r="N41" s="96">
        <v>0</v>
      </c>
      <c r="O41" s="96">
        <v>0</v>
      </c>
      <c r="P41" s="96">
        <v>0</v>
      </c>
      <c r="Q41" s="96">
        <v>0</v>
      </c>
      <c r="R41" s="96">
        <v>0</v>
      </c>
      <c r="S41" s="96">
        <v>0</v>
      </c>
      <c r="T41" s="96">
        <v>0</v>
      </c>
      <c r="U41" s="96">
        <v>0</v>
      </c>
      <c r="V41" s="96">
        <v>0</v>
      </c>
      <c r="W41" s="96">
        <v>0</v>
      </c>
      <c r="X41" s="97">
        <v>0</v>
      </c>
      <c r="Y41" s="97">
        <v>0</v>
      </c>
      <c r="Z41" s="97">
        <v>0</v>
      </c>
      <c r="AA41" s="97">
        <v>0</v>
      </c>
      <c r="AB41" s="97">
        <v>0</v>
      </c>
      <c r="AC41" s="97">
        <v>0</v>
      </c>
      <c r="AD41" s="97">
        <v>0</v>
      </c>
      <c r="AE41" s="97">
        <v>0</v>
      </c>
      <c r="AF41" s="97">
        <v>0</v>
      </c>
      <c r="AG41" s="97">
        <v>0</v>
      </c>
      <c r="AH41" s="98">
        <v>0</v>
      </c>
      <c r="AI41" s="98" t="s">
        <v>83</v>
      </c>
      <c r="AJ41" s="98">
        <v>0</v>
      </c>
      <c r="AK41" s="128">
        <f>RANK(AH41,AH41:AJ41,1)-1</f>
        <v>0</v>
      </c>
      <c r="AL41" s="128">
        <f>RANK(AJ41,AH41:AJ41,1)-1</f>
        <v>0</v>
      </c>
      <c r="AM41" s="142">
        <v>1</v>
      </c>
      <c r="AN41" s="142">
        <v>1</v>
      </c>
      <c r="AT41" s="115"/>
      <c r="AU41" s="129" t="str">
        <f>D41</f>
        <v>B</v>
      </c>
      <c r="AV41" s="130" t="e">
        <f t="shared" si="52"/>
        <v>#N/A</v>
      </c>
      <c r="AW41" s="129" t="str">
        <f>G41</f>
        <v>Z</v>
      </c>
      <c r="AX41" s="130" t="e">
        <f t="shared" si="53"/>
        <v>#N/A</v>
      </c>
      <c r="AY41" s="129" t="str">
        <f>IF(AND(N41=0,O41=0),"",N41&amp;" - "&amp;O41)</f>
        <v/>
      </c>
      <c r="AZ41" s="129" t="str">
        <f>IF(AND(P41=0,Q41=0),"",P41&amp;" - "&amp;Q41)</f>
        <v/>
      </c>
      <c r="BA41" s="129" t="str">
        <f>IF(AND(R41=0,S41=0),"",R41&amp;" - "&amp;S41)</f>
        <v/>
      </c>
      <c r="BB41" s="129" t="str">
        <f>IF(AND(T41=0,U41=0),"",T41&amp;" - "&amp;U41)</f>
        <v/>
      </c>
      <c r="BC41" s="129" t="str">
        <f>IF(AND(V41=0,W41=0),"",V41&amp;" - "&amp;W41)</f>
        <v/>
      </c>
      <c r="BD41" s="131" t="str">
        <f>IF(AND(AH41=0,AJ41=0),"",AH41&amp;" - "&amp;AJ41)</f>
        <v/>
      </c>
      <c r="BE41" s="132">
        <f>BE40+AK41</f>
        <v>0</v>
      </c>
      <c r="BF41" s="132">
        <f>BF40+AL41</f>
        <v>0</v>
      </c>
      <c r="BH41" s="129" t="str">
        <f>D41</f>
        <v>B</v>
      </c>
      <c r="BI41" s="130" t="e">
        <f t="shared" si="54"/>
        <v>#N/A</v>
      </c>
      <c r="BJ41" s="129" t="str">
        <f>G41</f>
        <v>Z</v>
      </c>
      <c r="BK41" s="130" t="e">
        <f t="shared" si="55"/>
        <v>#N/A</v>
      </c>
      <c r="BL41" s="135" t="str">
        <f t="shared" si="56"/>
        <v/>
      </c>
      <c r="BM41" s="135" t="str">
        <f t="shared" si="57"/>
        <v/>
      </c>
      <c r="BN41" s="135" t="str">
        <f t="shared" si="58"/>
        <v/>
      </c>
      <c r="BO41" s="135" t="str">
        <f t="shared" si="59"/>
        <v/>
      </c>
      <c r="BP41" s="135" t="str">
        <f t="shared" si="60"/>
        <v/>
      </c>
      <c r="BQ41" s="135" t="str">
        <f t="shared" si="61"/>
        <v/>
      </c>
      <c r="BR41" s="135" t="str">
        <f t="shared" si="62"/>
        <v/>
      </c>
      <c r="BS41" s="135" t="str">
        <f t="shared" si="63"/>
        <v/>
      </c>
      <c r="BT41" s="135" t="str">
        <f t="shared" si="64"/>
        <v/>
      </c>
      <c r="BU41" s="135" t="str">
        <f t="shared" si="65"/>
        <v/>
      </c>
      <c r="BV41" s="136" t="str">
        <f>IF(AND(AH41=0,AJ41=0),"",AH41&amp;" - "&amp;AJ41)</f>
        <v/>
      </c>
      <c r="BW41" s="138">
        <f>BW40+AK41</f>
        <v>0</v>
      </c>
      <c r="BX41" s="138">
        <f>AL41+BX40</f>
        <v>0</v>
      </c>
      <c r="BZ41" s="109" t="str">
        <f>IF(BL41="","",BI41)</f>
        <v/>
      </c>
      <c r="CA41" s="109" t="str">
        <f>IF(BZ41="","",CA34)</f>
        <v/>
      </c>
      <c r="CB41" s="109" t="str">
        <f>IF(BL41="","",BK41)</f>
        <v/>
      </c>
      <c r="CC41" s="109" t="str">
        <f>IF(CB41="","",CC34)</f>
        <v/>
      </c>
      <c r="CE41" s="109" t="str">
        <f t="shared" si="20"/>
        <v>:</v>
      </c>
      <c r="CF41" s="109" t="str">
        <f>IF(AH41=AJ41,"",IF(AH41&gt;AJ41,E41,H41))</f>
        <v/>
      </c>
      <c r="CG41" s="109" t="str">
        <f>IF(AH41=AJ41,"",IF(AH41&gt;AJ41,H41,E41))</f>
        <v/>
      </c>
    </row>
    <row r="42" spans="1:85" hidden="1" outlineLevel="1" collapsed="1">
      <c r="A42" s="154">
        <f t="shared" si="25"/>
        <v>4</v>
      </c>
      <c r="B42" s="101">
        <v>40</v>
      </c>
      <c r="C42" s="99"/>
      <c r="D42" s="99"/>
      <c r="E42" s="99"/>
      <c r="F42" s="99"/>
      <c r="G42" s="99"/>
      <c r="H42" s="99"/>
      <c r="I42" s="100"/>
      <c r="J42" s="100"/>
      <c r="K42" s="100"/>
      <c r="L42" s="100"/>
      <c r="M42" s="100"/>
      <c r="N42" s="101"/>
      <c r="O42" s="101"/>
      <c r="P42" s="101"/>
      <c r="Q42" s="101"/>
      <c r="R42" s="101"/>
      <c r="S42" s="101"/>
      <c r="T42" s="101"/>
      <c r="U42" s="101"/>
      <c r="V42" s="101"/>
      <c r="W42" s="101"/>
      <c r="X42" s="102"/>
      <c r="Y42" s="102"/>
      <c r="Z42" s="102"/>
      <c r="AA42" s="102"/>
      <c r="AB42" s="102"/>
      <c r="AC42" s="102"/>
      <c r="AD42" s="102"/>
      <c r="AE42" s="102"/>
      <c r="AF42" s="102"/>
      <c r="AG42" s="102"/>
      <c r="AH42" s="103"/>
      <c r="AI42" s="103"/>
      <c r="AJ42" s="104"/>
      <c r="AK42" s="144">
        <f>SUM(AK34:AK41)</f>
        <v>0</v>
      </c>
      <c r="AL42" s="144">
        <f>SUM(AL34:AL41)</f>
        <v>0</v>
      </c>
      <c r="AM42" s="145" t="str">
        <f>IF(OR(ISNA(E34),AK42=AL42),"",IF(D33&lt;G33,AK42&amp;" - "&amp;AL42,AL42&amp;" - "&amp;AK42))</f>
        <v/>
      </c>
      <c r="AN42" s="145" t="str">
        <f>IF(OR(ISNA(E34),AK42=AL42),"",IF(VALUE(LEFT(AM42))&gt;VALUE(RIGHT(AM42)),2,1))</f>
        <v/>
      </c>
      <c r="AT42" s="146"/>
      <c r="AU42" s="147"/>
      <c r="AV42" s="148"/>
      <c r="AW42" s="147"/>
      <c r="AX42" s="148"/>
      <c r="AY42" s="147"/>
      <c r="AZ42" s="147"/>
      <c r="BA42" s="147"/>
      <c r="BB42" s="147"/>
      <c r="BC42" s="149"/>
      <c r="BD42" s="150"/>
      <c r="BE42" s="151"/>
      <c r="BF42" s="151"/>
      <c r="BZ42" t="s">
        <v>140</v>
      </c>
      <c r="CE42" s="109" t="str">
        <f t="shared" si="20"/>
        <v>:</v>
      </c>
      <c r="CF42" s="109" t="s">
        <v>140</v>
      </c>
      <c r="CG42" s="109"/>
    </row>
    <row r="43" spans="1:85" s="109" customFormat="1" hidden="1" outlineLevel="1">
      <c r="A43" s="152">
        <f>A33+1</f>
        <v>5</v>
      </c>
      <c r="B43" s="79">
        <v>41</v>
      </c>
      <c r="C43" s="87">
        <v>3</v>
      </c>
      <c r="D43" s="91">
        <v>1</v>
      </c>
      <c r="E43" s="117" t="s">
        <v>27</v>
      </c>
      <c r="F43" s="87">
        <v>9</v>
      </c>
      <c r="G43" s="91">
        <v>6</v>
      </c>
      <c r="H43" s="81" t="s">
        <v>60</v>
      </c>
      <c r="I43" s="82"/>
      <c r="J43" s="83"/>
      <c r="K43" s="83"/>
      <c r="L43" s="83"/>
      <c r="M43" s="83"/>
      <c r="N43" s="84"/>
      <c r="O43" s="84"/>
      <c r="P43" s="84"/>
      <c r="Q43" s="84"/>
      <c r="R43" s="84"/>
      <c r="S43" s="84"/>
      <c r="T43" s="84"/>
      <c r="U43" s="84"/>
      <c r="V43" s="84"/>
      <c r="W43" s="84"/>
      <c r="X43" s="85"/>
      <c r="Y43" s="85"/>
      <c r="Z43" s="85"/>
      <c r="AA43" s="85"/>
      <c r="AB43" s="85"/>
      <c r="AC43" s="85"/>
      <c r="AD43" s="85"/>
      <c r="AE43" s="85"/>
      <c r="AF43" s="85"/>
      <c r="AG43" s="85"/>
      <c r="AH43" s="85"/>
      <c r="AI43" s="85"/>
      <c r="AJ43" s="86"/>
      <c r="AO43" s="109" t="s">
        <v>132</v>
      </c>
      <c r="AP43" s="109" t="s">
        <v>132</v>
      </c>
      <c r="AT43" s="119" t="str">
        <f>"Match no "&amp;A43</f>
        <v>Match no 5</v>
      </c>
      <c r="AU43" s="120">
        <f>BE51</f>
        <v>4</v>
      </c>
      <c r="AV43" s="121" t="str">
        <f t="shared" ref="AV43:AV51" si="67">E43</f>
        <v>Maardu LTK</v>
      </c>
      <c r="AW43" s="120">
        <f>BF51</f>
        <v>0</v>
      </c>
      <c r="AX43" s="121" t="str">
        <f t="shared" ref="AX43:AX51" si="68">H43</f>
        <v>Lauatennisekeskus</v>
      </c>
      <c r="AY43" s="122" t="s">
        <v>133</v>
      </c>
      <c r="AZ43" s="122" t="s">
        <v>134</v>
      </c>
      <c r="BA43" s="122" t="s">
        <v>135</v>
      </c>
      <c r="BB43" s="122" t="s">
        <v>136</v>
      </c>
      <c r="BC43" s="122" t="s">
        <v>137</v>
      </c>
      <c r="BD43" s="123" t="s">
        <v>138</v>
      </c>
      <c r="BE43" s="292" t="s">
        <v>139</v>
      </c>
      <c r="BF43" s="292"/>
      <c r="BH43" s="124">
        <f>AK52</f>
        <v>4</v>
      </c>
      <c r="BI43" s="125" t="str">
        <f t="shared" ref="BI43:BI51" si="69">E43</f>
        <v>Maardu LTK</v>
      </c>
      <c r="BJ43" s="124">
        <f>AL52</f>
        <v>0</v>
      </c>
      <c r="BK43" s="125" t="str">
        <f t="shared" ref="BK43:BK51" si="70">H43</f>
        <v>Lauatennisekeskus</v>
      </c>
      <c r="BL43" s="287" t="s">
        <v>133</v>
      </c>
      <c r="BM43" s="288"/>
      <c r="BN43" s="287" t="s">
        <v>134</v>
      </c>
      <c r="BO43" s="288"/>
      <c r="BP43" s="287" t="s">
        <v>135</v>
      </c>
      <c r="BQ43" s="288"/>
      <c r="BR43" s="287" t="s">
        <v>136</v>
      </c>
      <c r="BS43" s="288"/>
      <c r="BT43" s="287" t="s">
        <v>137</v>
      </c>
      <c r="BU43" s="288"/>
      <c r="BV43" s="126" t="s">
        <v>138</v>
      </c>
      <c r="BW43" s="289" t="s">
        <v>139</v>
      </c>
      <c r="BX43" s="290"/>
      <c r="BZ43" s="109" t="s">
        <v>140</v>
      </c>
      <c r="CE43" s="109" t="str">
        <f t="shared" si="20"/>
        <v>s:G</v>
      </c>
      <c r="CF43" s="109" t="s">
        <v>140</v>
      </c>
    </row>
    <row r="44" spans="1:85" s="109" customFormat="1" hidden="1" outlineLevel="1">
      <c r="A44" s="116">
        <f t="shared" si="25"/>
        <v>5</v>
      </c>
      <c r="B44" s="87">
        <v>42</v>
      </c>
      <c r="C44" s="87">
        <v>4</v>
      </c>
      <c r="D44" s="87" t="s">
        <v>77</v>
      </c>
      <c r="E44" s="88" t="s">
        <v>114</v>
      </c>
      <c r="F44" s="87">
        <v>11</v>
      </c>
      <c r="G44" s="87" t="s">
        <v>78</v>
      </c>
      <c r="H44" s="88" t="s">
        <v>122</v>
      </c>
      <c r="I44" s="89" t="s">
        <v>101</v>
      </c>
      <c r="J44" s="89" t="s">
        <v>101</v>
      </c>
      <c r="K44" s="89" t="s">
        <v>101</v>
      </c>
      <c r="L44" s="89" t="s">
        <v>82</v>
      </c>
      <c r="M44" s="89" t="s">
        <v>82</v>
      </c>
      <c r="N44" s="87">
        <v>11</v>
      </c>
      <c r="O44" s="87">
        <v>2</v>
      </c>
      <c r="P44" s="87">
        <v>11</v>
      </c>
      <c r="Q44" s="87">
        <v>2</v>
      </c>
      <c r="R44" s="87">
        <v>11</v>
      </c>
      <c r="S44" s="87">
        <v>2</v>
      </c>
      <c r="T44" s="87">
        <v>0</v>
      </c>
      <c r="U44" s="87">
        <v>0</v>
      </c>
      <c r="V44" s="87">
        <v>0</v>
      </c>
      <c r="W44" s="87">
        <v>0</v>
      </c>
      <c r="X44" s="90">
        <v>1</v>
      </c>
      <c r="Y44" s="90">
        <v>1</v>
      </c>
      <c r="Z44" s="90">
        <v>1</v>
      </c>
      <c r="AA44" s="90">
        <v>0</v>
      </c>
      <c r="AB44" s="90">
        <v>0</v>
      </c>
      <c r="AC44" s="90">
        <v>0</v>
      </c>
      <c r="AD44" s="90">
        <v>0</v>
      </c>
      <c r="AE44" s="90">
        <v>0</v>
      </c>
      <c r="AF44" s="90">
        <v>0</v>
      </c>
      <c r="AG44" s="90">
        <v>0</v>
      </c>
      <c r="AH44" s="91">
        <v>3</v>
      </c>
      <c r="AI44" s="91" t="s">
        <v>83</v>
      </c>
      <c r="AJ44" s="91">
        <v>0</v>
      </c>
      <c r="AK44" s="128">
        <f>RANK(AH44,AH44:AJ44,1)-1</f>
        <v>1</v>
      </c>
      <c r="AL44" s="128">
        <f>RANK(AJ44,AH44:AJ44,1)-1</f>
        <v>0</v>
      </c>
      <c r="AT44" s="115" t="str">
        <f>VLOOKUP(A43,Voor,4)&amp;" kell "&amp;TEXT(VLOOKUP(A43,Voor,5),"hh:mm")</f>
        <v>II voor kell 12:30</v>
      </c>
      <c r="AU44" s="129" t="str">
        <f>D44</f>
        <v>A</v>
      </c>
      <c r="AV44" s="130" t="str">
        <f t="shared" si="67"/>
        <v>Alina JAGNENKOVA</v>
      </c>
      <c r="AW44" s="129" t="str">
        <f>G44</f>
        <v>Y</v>
      </c>
      <c r="AX44" s="130" t="str">
        <f t="shared" si="68"/>
        <v>Aire KURGPÕLD</v>
      </c>
      <c r="AY44" s="129" t="str">
        <f>IF(AND(N44=0,O44=0),"",N44&amp;" - "&amp;O44)</f>
        <v>11 - 2</v>
      </c>
      <c r="AZ44" s="129" t="str">
        <f>IF(AND(P44=0,Q44=0),"",P44&amp;" - "&amp;Q44)</f>
        <v>11 - 2</v>
      </c>
      <c r="BA44" s="129" t="str">
        <f>IF(AND(R44=0,S44=0),"",R44&amp;" - "&amp;S44)</f>
        <v>11 - 2</v>
      </c>
      <c r="BB44" s="129" t="str">
        <f>IF(AND(T44=0,U44=0),"",T44&amp;" - "&amp;U44)</f>
        <v/>
      </c>
      <c r="BC44" s="129" t="str">
        <f>IF(AND(V44=0,W44=0),"",V44&amp;" - "&amp;W44)</f>
        <v/>
      </c>
      <c r="BD44" s="131" t="str">
        <f>IF(AND(AH44=0,AJ44=0),"",AH44&amp;" - "&amp;AJ44)</f>
        <v>3 - 0</v>
      </c>
      <c r="BE44" s="132">
        <f>AK44</f>
        <v>1</v>
      </c>
      <c r="BF44" s="132">
        <f>AL44</f>
        <v>0</v>
      </c>
      <c r="BH44" s="133" t="str">
        <f>D44</f>
        <v>A</v>
      </c>
      <c r="BI44" s="134" t="str">
        <f t="shared" si="69"/>
        <v>Alina JAGNENKOVA</v>
      </c>
      <c r="BJ44" s="133" t="str">
        <f>G44</f>
        <v>Y</v>
      </c>
      <c r="BK44" s="134" t="str">
        <f t="shared" si="70"/>
        <v>Aire KURGPÕLD</v>
      </c>
      <c r="BL44" s="135">
        <f t="shared" ref="BL44:BL51" si="71">IF(AND(N44=0,O44=0),"",N44)</f>
        <v>11</v>
      </c>
      <c r="BM44" s="135">
        <f t="shared" ref="BM44:BM51" si="72">IF(AND(N44=0,O44=0),"",O44)</f>
        <v>2</v>
      </c>
      <c r="BN44" s="135">
        <f t="shared" ref="BN44:BN51" si="73">IF(AND(P44=0,Q44=0),"",P44)</f>
        <v>11</v>
      </c>
      <c r="BO44" s="135">
        <f t="shared" ref="BO44:BO51" si="74">IF(AND(P44=0,Q44=0),"",Q44)</f>
        <v>2</v>
      </c>
      <c r="BP44" s="135">
        <f t="shared" ref="BP44:BP51" si="75">IF(AND(R44=0,S44=0),"",R44)</f>
        <v>11</v>
      </c>
      <c r="BQ44" s="135">
        <f t="shared" ref="BQ44:BQ51" si="76">IF(AND(R44=0,S44=0),"",S44)</f>
        <v>2</v>
      </c>
      <c r="BR44" s="135" t="str">
        <f t="shared" ref="BR44:BR51" si="77">IF(AND(T44=0,U44=0),"",T44)</f>
        <v/>
      </c>
      <c r="BS44" s="135" t="str">
        <f t="shared" ref="BS44:BS51" si="78">IF(AND(T44=0,U44=0),"",U44)</f>
        <v/>
      </c>
      <c r="BT44" s="135" t="str">
        <f t="shared" ref="BT44:BT51" si="79">IF(AND(V44=0,W44=0),"",V44)</f>
        <v/>
      </c>
      <c r="BU44" s="135" t="str">
        <f t="shared" ref="BU44:BU51" si="80">IF(AND(V44=0,W44=0),"",W44)</f>
        <v/>
      </c>
      <c r="BV44" s="136" t="str">
        <f>IF(AND(AH44=0,AJ44=0),"",AH44&amp;" - "&amp;AJ44)</f>
        <v>3 - 0</v>
      </c>
      <c r="BW44" s="137">
        <f>AK44</f>
        <v>1</v>
      </c>
      <c r="BX44" s="137">
        <f>AL44</f>
        <v>0</v>
      </c>
      <c r="BZ44" s="109" t="str">
        <f>IF(BL44="","",BI44)</f>
        <v>Alina JAGNENKOVA</v>
      </c>
      <c r="CA44" s="109" t="str">
        <f>IF(BZ44="","",BI43)</f>
        <v>Maardu LTK</v>
      </c>
      <c r="CB44" s="109" t="str">
        <f>IF(BL44="","",BK44)</f>
        <v>Aire KURGPÕLD</v>
      </c>
      <c r="CC44" s="109" t="str">
        <f>IF(CB44="","",BK43)</f>
        <v>Lauatennisekeskus</v>
      </c>
      <c r="CE44" s="109" t="str">
        <f t="shared" si="20"/>
        <v>3:0</v>
      </c>
      <c r="CF44" s="109" t="str">
        <f>IF(AH44=AJ44,"",IF(AH44&gt;AJ44,E44,H44))</f>
        <v>Alina JAGNENKOVA</v>
      </c>
      <c r="CG44" s="109" t="str">
        <f>IF(AH44=AJ44,"",IF(AH44&gt;AJ44,H44,E44))</f>
        <v>Aire KURGPÕLD</v>
      </c>
    </row>
    <row r="45" spans="1:85" s="109" customFormat="1" hidden="1" outlineLevel="1">
      <c r="A45" s="116">
        <f t="shared" si="25"/>
        <v>5</v>
      </c>
      <c r="B45" s="87">
        <v>43</v>
      </c>
      <c r="C45" s="87">
        <v>5</v>
      </c>
      <c r="D45" s="87" t="s">
        <v>84</v>
      </c>
      <c r="E45" s="88" t="s">
        <v>152</v>
      </c>
      <c r="F45" s="87">
        <v>10</v>
      </c>
      <c r="G45" s="87" t="s">
        <v>85</v>
      </c>
      <c r="H45" s="88" t="s">
        <v>124</v>
      </c>
      <c r="I45" s="89" t="s">
        <v>101</v>
      </c>
      <c r="J45" s="89" t="s">
        <v>81</v>
      </c>
      <c r="K45" s="89" t="s">
        <v>96</v>
      </c>
      <c r="L45" s="89" t="s">
        <v>82</v>
      </c>
      <c r="M45" s="89" t="s">
        <v>82</v>
      </c>
      <c r="N45" s="87">
        <v>11</v>
      </c>
      <c r="O45" s="87">
        <v>2</v>
      </c>
      <c r="P45" s="87">
        <v>11</v>
      </c>
      <c r="Q45" s="87">
        <v>3</v>
      </c>
      <c r="R45" s="87">
        <v>11</v>
      </c>
      <c r="S45" s="87">
        <v>5</v>
      </c>
      <c r="T45" s="87">
        <v>0</v>
      </c>
      <c r="U45" s="87">
        <v>0</v>
      </c>
      <c r="V45" s="87">
        <v>0</v>
      </c>
      <c r="W45" s="87">
        <v>0</v>
      </c>
      <c r="X45" s="90">
        <v>1</v>
      </c>
      <c r="Y45" s="90">
        <v>1</v>
      </c>
      <c r="Z45" s="90">
        <v>1</v>
      </c>
      <c r="AA45" s="90">
        <v>0</v>
      </c>
      <c r="AB45" s="90">
        <v>0</v>
      </c>
      <c r="AC45" s="90">
        <v>0</v>
      </c>
      <c r="AD45" s="90">
        <v>0</v>
      </c>
      <c r="AE45" s="90">
        <v>0</v>
      </c>
      <c r="AF45" s="90">
        <v>0</v>
      </c>
      <c r="AG45" s="90">
        <v>0</v>
      </c>
      <c r="AH45" s="91">
        <v>3</v>
      </c>
      <c r="AI45" s="91" t="s">
        <v>83</v>
      </c>
      <c r="AJ45" s="91">
        <v>0</v>
      </c>
      <c r="AK45" s="128">
        <f>RANK(AH45,AH45:AJ45,1)-1</f>
        <v>1</v>
      </c>
      <c r="AL45" s="128">
        <f>RANK(AJ45,AH45:AJ45,1)-1</f>
        <v>0</v>
      </c>
      <c r="AT45" s="115" t="str">
        <f>"Laud: "&amp;VLOOKUP(A43,Voor,8)</f>
        <v>Laud: 11</v>
      </c>
      <c r="AU45" s="129" t="str">
        <f>D45</f>
        <v>B</v>
      </c>
      <c r="AV45" s="130" t="str">
        <f t="shared" si="67"/>
        <v>Karina GRIGORJAN</v>
      </c>
      <c r="AW45" s="129" t="str">
        <f>G45</f>
        <v>X</v>
      </c>
      <c r="AX45" s="130" t="str">
        <f t="shared" si="68"/>
        <v>Kristi ERNITS (laen)</v>
      </c>
      <c r="AY45" s="129" t="str">
        <f>IF(AND(N45=0,O45=0),"",N45&amp;" - "&amp;O45)</f>
        <v>11 - 2</v>
      </c>
      <c r="AZ45" s="129" t="str">
        <f>IF(AND(P45=0,Q45=0),"",P45&amp;" - "&amp;Q45)</f>
        <v>11 - 3</v>
      </c>
      <c r="BA45" s="129" t="str">
        <f>IF(AND(R45=0,S45=0),"",R45&amp;" - "&amp;S45)</f>
        <v>11 - 5</v>
      </c>
      <c r="BB45" s="129" t="str">
        <f>IF(AND(T45=0,U45=0),"",T45&amp;" - "&amp;U45)</f>
        <v/>
      </c>
      <c r="BC45" s="129" t="str">
        <f>IF(AND(V45=0,W45=0),"",V45&amp;" - "&amp;W45)</f>
        <v/>
      </c>
      <c r="BD45" s="131" t="str">
        <f>IF(AND(AH45=0,AJ45=0),"",AH45&amp;" - "&amp;AJ45)</f>
        <v>3 - 0</v>
      </c>
      <c r="BE45" s="132">
        <f t="shared" ref="BE45:BF47" si="81">BE44+AK45</f>
        <v>2</v>
      </c>
      <c r="BF45" s="132">
        <f t="shared" si="81"/>
        <v>0</v>
      </c>
      <c r="BH45" s="129" t="str">
        <f>D45</f>
        <v>B</v>
      </c>
      <c r="BI45" s="130" t="str">
        <f t="shared" si="69"/>
        <v>Karina GRIGORJAN</v>
      </c>
      <c r="BJ45" s="129" t="str">
        <f>G45</f>
        <v>X</v>
      </c>
      <c r="BK45" s="130" t="str">
        <f t="shared" si="70"/>
        <v>Kristi ERNITS (laen)</v>
      </c>
      <c r="BL45" s="135">
        <f t="shared" si="71"/>
        <v>11</v>
      </c>
      <c r="BM45" s="135">
        <f t="shared" si="72"/>
        <v>2</v>
      </c>
      <c r="BN45" s="135">
        <f t="shared" si="73"/>
        <v>11</v>
      </c>
      <c r="BO45" s="135">
        <f t="shared" si="74"/>
        <v>3</v>
      </c>
      <c r="BP45" s="135">
        <f t="shared" si="75"/>
        <v>11</v>
      </c>
      <c r="BQ45" s="135">
        <f t="shared" si="76"/>
        <v>5</v>
      </c>
      <c r="BR45" s="135" t="str">
        <f t="shared" si="77"/>
        <v/>
      </c>
      <c r="BS45" s="135" t="str">
        <f t="shared" si="78"/>
        <v/>
      </c>
      <c r="BT45" s="135" t="str">
        <f t="shared" si="79"/>
        <v/>
      </c>
      <c r="BU45" s="135" t="str">
        <f t="shared" si="80"/>
        <v/>
      </c>
      <c r="BV45" s="136" t="str">
        <f>IF(AND(AH45=0,AJ45=0),"",AH45&amp;" - "&amp;AJ45)</f>
        <v>3 - 0</v>
      </c>
      <c r="BW45" s="138">
        <f>BW44+AK45</f>
        <v>2</v>
      </c>
      <c r="BX45" s="138">
        <f>AL45+BX44</f>
        <v>0</v>
      </c>
      <c r="BZ45" s="109" t="str">
        <f>IF(BL45="","",BI45)</f>
        <v>Karina GRIGORJAN</v>
      </c>
      <c r="CA45" s="109" t="str">
        <f>IF(BZ45="","",CA44)</f>
        <v>Maardu LTK</v>
      </c>
      <c r="CB45" s="109" t="str">
        <f>IF(BL45="","",BK45)</f>
        <v>Kristi ERNITS (laen)</v>
      </c>
      <c r="CC45" s="109" t="str">
        <f>IF(CB45="","",CC44)</f>
        <v>Lauatennisekeskus</v>
      </c>
      <c r="CE45" s="109" t="str">
        <f t="shared" si="20"/>
        <v>3:0</v>
      </c>
      <c r="CF45" s="109" t="str">
        <f>IF(AH45=AJ45,"",IF(AH45&gt;AJ45,E45,H45))</f>
        <v>Karina GRIGORJAN</v>
      </c>
      <c r="CG45" s="109" t="str">
        <f>IF(AH45=AJ45,"",IF(AH45&gt;AJ45,H45,E45))</f>
        <v>Kristi ERNITS (laen)</v>
      </c>
    </row>
    <row r="46" spans="1:85" s="109" customFormat="1" hidden="1" outlineLevel="1">
      <c r="A46" s="116">
        <f t="shared" si="25"/>
        <v>5</v>
      </c>
      <c r="B46" s="87">
        <v>44</v>
      </c>
      <c r="C46" s="87">
        <v>6</v>
      </c>
      <c r="D46" s="87" t="s">
        <v>87</v>
      </c>
      <c r="E46" s="88" t="s">
        <v>110</v>
      </c>
      <c r="F46" s="87">
        <v>12</v>
      </c>
      <c r="G46" s="87" t="s">
        <v>88</v>
      </c>
      <c r="H46" s="88" t="s">
        <v>126</v>
      </c>
      <c r="I46" s="89" t="s">
        <v>108</v>
      </c>
      <c r="J46" s="89" t="s">
        <v>79</v>
      </c>
      <c r="K46" s="89" t="s">
        <v>108</v>
      </c>
      <c r="L46" s="89" t="s">
        <v>82</v>
      </c>
      <c r="M46" s="89" t="s">
        <v>82</v>
      </c>
      <c r="N46" s="87">
        <v>11</v>
      </c>
      <c r="O46" s="87">
        <v>0</v>
      </c>
      <c r="P46" s="87">
        <v>11</v>
      </c>
      <c r="Q46" s="87">
        <v>1</v>
      </c>
      <c r="R46" s="87">
        <v>11</v>
      </c>
      <c r="S46" s="87">
        <v>0</v>
      </c>
      <c r="T46" s="87">
        <v>0</v>
      </c>
      <c r="U46" s="87">
        <v>0</v>
      </c>
      <c r="V46" s="87">
        <v>0</v>
      </c>
      <c r="W46" s="87">
        <v>0</v>
      </c>
      <c r="X46" s="90">
        <v>1</v>
      </c>
      <c r="Y46" s="90">
        <v>1</v>
      </c>
      <c r="Z46" s="90">
        <v>1</v>
      </c>
      <c r="AA46" s="90">
        <v>0</v>
      </c>
      <c r="AB46" s="90">
        <v>0</v>
      </c>
      <c r="AC46" s="90">
        <v>0</v>
      </c>
      <c r="AD46" s="90">
        <v>0</v>
      </c>
      <c r="AE46" s="90">
        <v>0</v>
      </c>
      <c r="AF46" s="90">
        <v>0</v>
      </c>
      <c r="AG46" s="90">
        <v>0</v>
      </c>
      <c r="AH46" s="91">
        <v>3</v>
      </c>
      <c r="AI46" s="91" t="s">
        <v>83</v>
      </c>
      <c r="AJ46" s="91">
        <v>0</v>
      </c>
      <c r="AK46" s="128">
        <f>RANK(AH46,AH46:AJ46,1)-1</f>
        <v>1</v>
      </c>
      <c r="AL46" s="128">
        <f>RANK(AJ46,AH46:AJ46,1)-1</f>
        <v>0</v>
      </c>
      <c r="AT46" s="115"/>
      <c r="AU46" s="129" t="str">
        <f>D46</f>
        <v>C</v>
      </c>
      <c r="AV46" s="130" t="str">
        <f t="shared" si="67"/>
        <v>Anita LISSOVENKO</v>
      </c>
      <c r="AW46" s="129" t="str">
        <f>G46</f>
        <v>Z</v>
      </c>
      <c r="AX46" s="130" t="str">
        <f t="shared" si="68"/>
        <v>Neverly LUKAS</v>
      </c>
      <c r="AY46" s="129" t="str">
        <f>IF(AND(N46=0,O46=0),"",N46&amp;" - "&amp;O46)</f>
        <v>11 - 0</v>
      </c>
      <c r="AZ46" s="129" t="str">
        <f>IF(AND(P46=0,Q46=0),"",P46&amp;" - "&amp;Q46)</f>
        <v>11 - 1</v>
      </c>
      <c r="BA46" s="129" t="str">
        <f>IF(AND(R46=0,S46=0),"",R46&amp;" - "&amp;S46)</f>
        <v>11 - 0</v>
      </c>
      <c r="BB46" s="129" t="str">
        <f>IF(AND(T46=0,U46=0),"",T46&amp;" - "&amp;U46)</f>
        <v/>
      </c>
      <c r="BC46" s="129" t="str">
        <f>IF(AND(V46=0,W46=0),"",V46&amp;" - "&amp;W46)</f>
        <v/>
      </c>
      <c r="BD46" s="131" t="str">
        <f>IF(AND(AH46=0,AJ46=0),"",AH46&amp;" - "&amp;AJ46)</f>
        <v>3 - 0</v>
      </c>
      <c r="BE46" s="132">
        <f t="shared" si="81"/>
        <v>3</v>
      </c>
      <c r="BF46" s="132">
        <f t="shared" si="81"/>
        <v>0</v>
      </c>
      <c r="BH46" s="129" t="str">
        <f>D46</f>
        <v>C</v>
      </c>
      <c r="BI46" s="130" t="str">
        <f t="shared" si="69"/>
        <v>Anita LISSOVENKO</v>
      </c>
      <c r="BJ46" s="129" t="str">
        <f>G46</f>
        <v>Z</v>
      </c>
      <c r="BK46" s="130" t="str">
        <f t="shared" si="70"/>
        <v>Neverly LUKAS</v>
      </c>
      <c r="BL46" s="135">
        <f t="shared" si="71"/>
        <v>11</v>
      </c>
      <c r="BM46" s="135">
        <f t="shared" si="72"/>
        <v>0</v>
      </c>
      <c r="BN46" s="135">
        <f t="shared" si="73"/>
        <v>11</v>
      </c>
      <c r="BO46" s="135">
        <f t="shared" si="74"/>
        <v>1</v>
      </c>
      <c r="BP46" s="135">
        <f t="shared" si="75"/>
        <v>11</v>
      </c>
      <c r="BQ46" s="135">
        <f t="shared" si="76"/>
        <v>0</v>
      </c>
      <c r="BR46" s="135" t="str">
        <f t="shared" si="77"/>
        <v/>
      </c>
      <c r="BS46" s="135" t="str">
        <f t="shared" si="78"/>
        <v/>
      </c>
      <c r="BT46" s="135" t="str">
        <f t="shared" si="79"/>
        <v/>
      </c>
      <c r="BU46" s="135" t="str">
        <f t="shared" si="80"/>
        <v/>
      </c>
      <c r="BV46" s="136" t="str">
        <f>IF(AND(AH46=0,AJ46=0),"",AH46&amp;" - "&amp;AJ46)</f>
        <v>3 - 0</v>
      </c>
      <c r="BW46" s="138">
        <f>BW45+AK46</f>
        <v>3</v>
      </c>
      <c r="BX46" s="138">
        <f>AL46+BX45</f>
        <v>0</v>
      </c>
      <c r="BZ46" s="109" t="str">
        <f>IF(BL46="","",BI46)</f>
        <v>Anita LISSOVENKO</v>
      </c>
      <c r="CA46" s="109" t="str">
        <f>IF(BZ46="","",CA44)</f>
        <v>Maardu LTK</v>
      </c>
      <c r="CB46" s="109" t="str">
        <f>IF(BL46="","",BK46)</f>
        <v>Neverly LUKAS</v>
      </c>
      <c r="CC46" s="109" t="str">
        <f>IF(CB46="","",CC44)</f>
        <v>Lauatennisekeskus</v>
      </c>
      <c r="CE46" s="109" t="str">
        <f t="shared" si="20"/>
        <v>3:0</v>
      </c>
      <c r="CF46" s="109" t="str">
        <f>IF(AH46=AJ46,"",IF(AH46&gt;AJ46,E46,H46))</f>
        <v>Anita LISSOVENKO</v>
      </c>
      <c r="CG46" s="109" t="str">
        <f>IF(AH46=AJ46,"",IF(AH46&gt;AJ46,H46,E46))</f>
        <v>Neverly LUKAS</v>
      </c>
    </row>
    <row r="47" spans="1:85" s="109" customFormat="1" hidden="1" outlineLevel="1">
      <c r="A47" s="116">
        <f t="shared" si="25"/>
        <v>5</v>
      </c>
      <c r="B47" s="87">
        <v>45</v>
      </c>
      <c r="C47" s="92">
        <v>5</v>
      </c>
      <c r="D47" s="87"/>
      <c r="E47" s="88" t="s">
        <v>152</v>
      </c>
      <c r="F47" s="92">
        <v>10</v>
      </c>
      <c r="G47" s="87"/>
      <c r="H47" s="88" t="s">
        <v>124</v>
      </c>
      <c r="I47" s="291" t="s">
        <v>79</v>
      </c>
      <c r="J47" s="291" t="s">
        <v>86</v>
      </c>
      <c r="K47" s="291" t="s">
        <v>92</v>
      </c>
      <c r="L47" s="291" t="s">
        <v>82</v>
      </c>
      <c r="M47" s="291" t="s">
        <v>82</v>
      </c>
      <c r="N47" s="285">
        <v>11</v>
      </c>
      <c r="O47" s="285">
        <v>1</v>
      </c>
      <c r="P47" s="285">
        <v>11</v>
      </c>
      <c r="Q47" s="285">
        <v>6</v>
      </c>
      <c r="R47" s="285">
        <v>11</v>
      </c>
      <c r="S47" s="285">
        <v>7</v>
      </c>
      <c r="T47" s="285">
        <v>0</v>
      </c>
      <c r="U47" s="285">
        <v>0</v>
      </c>
      <c r="V47" s="285">
        <v>0</v>
      </c>
      <c r="W47" s="285">
        <v>0</v>
      </c>
      <c r="X47" s="293">
        <v>1</v>
      </c>
      <c r="Y47" s="293">
        <v>1</v>
      </c>
      <c r="Z47" s="293">
        <v>1</v>
      </c>
      <c r="AA47" s="293">
        <v>0</v>
      </c>
      <c r="AB47" s="293">
        <v>0</v>
      </c>
      <c r="AC47" s="293">
        <v>0</v>
      </c>
      <c r="AD47" s="293">
        <v>0</v>
      </c>
      <c r="AE47" s="293">
        <v>0</v>
      </c>
      <c r="AF47" s="293">
        <v>0</v>
      </c>
      <c r="AG47" s="293">
        <v>0</v>
      </c>
      <c r="AH47" s="295">
        <v>3</v>
      </c>
      <c r="AI47" s="295" t="s">
        <v>83</v>
      </c>
      <c r="AJ47" s="295">
        <v>0</v>
      </c>
      <c r="AK47" s="298">
        <f>RANK(AH47,AH47:AJ47,1)-1</f>
        <v>1</v>
      </c>
      <c r="AL47" s="299">
        <f>RANK(AJ47,AH47:AJ47,1)-1</f>
        <v>0</v>
      </c>
      <c r="AT47" s="115"/>
      <c r="AU47" s="300" t="s">
        <v>143</v>
      </c>
      <c r="AV47" s="130" t="str">
        <f t="shared" si="67"/>
        <v>Karina GRIGORJAN</v>
      </c>
      <c r="AW47" s="300" t="s">
        <v>143</v>
      </c>
      <c r="AX47" s="130" t="str">
        <f t="shared" si="68"/>
        <v>Kristi ERNITS (laen)</v>
      </c>
      <c r="AY47" s="302" t="str">
        <f>IF(AND(N47=0,O47=0),"",N47&amp;" - "&amp;O47)</f>
        <v>11 - 1</v>
      </c>
      <c r="AZ47" s="302" t="str">
        <f>IF(AND(P47=0,Q47=0),"",P47&amp;" - "&amp;Q47)</f>
        <v>11 - 6</v>
      </c>
      <c r="BA47" s="302" t="str">
        <f>IF(AND(R47=0,S47=0),"",R47&amp;" - "&amp;S47)</f>
        <v>11 - 7</v>
      </c>
      <c r="BB47" s="302" t="str">
        <f>IF(AND(T47=0,U47=0),"",T47&amp;" - "&amp;U47)</f>
        <v/>
      </c>
      <c r="BC47" s="302" t="str">
        <f>IF(AND(V47=0,W47=0),"",V47&amp;" - "&amp;W47)</f>
        <v/>
      </c>
      <c r="BD47" s="309" t="str">
        <f>IF(AND(AH47=0,AJ47=0),"",AH47&amp;" - "&amp;AJ47)</f>
        <v>3 - 0</v>
      </c>
      <c r="BE47" s="297">
        <f t="shared" si="81"/>
        <v>4</v>
      </c>
      <c r="BF47" s="297">
        <f t="shared" si="81"/>
        <v>0</v>
      </c>
      <c r="BH47" s="129"/>
      <c r="BI47" s="130" t="str">
        <f t="shared" si="69"/>
        <v>Karina GRIGORJAN</v>
      </c>
      <c r="BJ47" s="129"/>
      <c r="BK47" s="130" t="str">
        <f t="shared" si="70"/>
        <v>Kristi ERNITS (laen)</v>
      </c>
      <c r="BL47" s="305">
        <f t="shared" si="71"/>
        <v>11</v>
      </c>
      <c r="BM47" s="305">
        <f t="shared" si="72"/>
        <v>1</v>
      </c>
      <c r="BN47" s="305">
        <f t="shared" si="73"/>
        <v>11</v>
      </c>
      <c r="BO47" s="305">
        <f t="shared" si="74"/>
        <v>6</v>
      </c>
      <c r="BP47" s="305">
        <f t="shared" si="75"/>
        <v>11</v>
      </c>
      <c r="BQ47" s="305">
        <f t="shared" si="76"/>
        <v>7</v>
      </c>
      <c r="BR47" s="305" t="str">
        <f t="shared" si="77"/>
        <v/>
      </c>
      <c r="BS47" s="305" t="str">
        <f t="shared" si="78"/>
        <v/>
      </c>
      <c r="BT47" s="305" t="str">
        <f t="shared" si="79"/>
        <v/>
      </c>
      <c r="BU47" s="305" t="str">
        <f t="shared" si="80"/>
        <v/>
      </c>
      <c r="BV47" s="307" t="str">
        <f>IF(AND(AH47=0,AJ47=0),"",AH47&amp;" - "&amp;AJ47)</f>
        <v>3 - 0</v>
      </c>
      <c r="BW47" s="303">
        <f>AK47+BW46</f>
        <v>4</v>
      </c>
      <c r="BX47" s="303">
        <f>AL47+BX46</f>
        <v>0</v>
      </c>
      <c r="CE47" s="109" t="str">
        <f t="shared" si="20"/>
        <v>3:0</v>
      </c>
    </row>
    <row r="48" spans="1:85" s="109" customFormat="1" hidden="1" outlineLevel="1">
      <c r="A48" s="116">
        <f t="shared" si="25"/>
        <v>5</v>
      </c>
      <c r="B48" s="87">
        <v>46</v>
      </c>
      <c r="C48" s="92">
        <v>4</v>
      </c>
      <c r="D48" s="87"/>
      <c r="E48" s="88" t="s">
        <v>114</v>
      </c>
      <c r="F48" s="92">
        <v>11</v>
      </c>
      <c r="G48" s="87"/>
      <c r="H48" s="88" t="s">
        <v>122</v>
      </c>
      <c r="I48" s="291"/>
      <c r="J48" s="291"/>
      <c r="K48" s="291"/>
      <c r="L48" s="291"/>
      <c r="M48" s="291"/>
      <c r="N48" s="286"/>
      <c r="O48" s="286"/>
      <c r="P48" s="286"/>
      <c r="Q48" s="286"/>
      <c r="R48" s="286"/>
      <c r="S48" s="286"/>
      <c r="T48" s="286"/>
      <c r="U48" s="286"/>
      <c r="V48" s="286"/>
      <c r="W48" s="286"/>
      <c r="X48" s="294"/>
      <c r="Y48" s="294"/>
      <c r="Z48" s="294"/>
      <c r="AA48" s="294"/>
      <c r="AB48" s="294"/>
      <c r="AC48" s="294"/>
      <c r="AD48" s="294"/>
      <c r="AE48" s="294"/>
      <c r="AF48" s="294"/>
      <c r="AG48" s="294"/>
      <c r="AH48" s="296"/>
      <c r="AI48" s="296"/>
      <c r="AJ48" s="296"/>
      <c r="AK48" s="298"/>
      <c r="AL48" s="299"/>
      <c r="AT48" s="115"/>
      <c r="AU48" s="301"/>
      <c r="AV48" s="130" t="str">
        <f t="shared" si="67"/>
        <v>Alina JAGNENKOVA</v>
      </c>
      <c r="AW48" s="301"/>
      <c r="AX48" s="130" t="str">
        <f t="shared" si="68"/>
        <v>Aire KURGPÕLD</v>
      </c>
      <c r="AY48" s="302"/>
      <c r="AZ48" s="302"/>
      <c r="BA48" s="302"/>
      <c r="BB48" s="302"/>
      <c r="BC48" s="302"/>
      <c r="BD48" s="309"/>
      <c r="BE48" s="297"/>
      <c r="BF48" s="297"/>
      <c r="BH48" s="129"/>
      <c r="BI48" s="130" t="str">
        <f t="shared" si="69"/>
        <v>Alina JAGNENKOVA</v>
      </c>
      <c r="BJ48" s="129"/>
      <c r="BK48" s="130" t="str">
        <f t="shared" si="70"/>
        <v>Aire KURGPÕLD</v>
      </c>
      <c r="BL48" s="306" t="str">
        <f t="shared" si="71"/>
        <v/>
      </c>
      <c r="BM48" s="306" t="str">
        <f t="shared" si="72"/>
        <v/>
      </c>
      <c r="BN48" s="306" t="str">
        <f t="shared" si="73"/>
        <v/>
      </c>
      <c r="BO48" s="306" t="str">
        <f t="shared" si="74"/>
        <v/>
      </c>
      <c r="BP48" s="306" t="str">
        <f t="shared" si="75"/>
        <v/>
      </c>
      <c r="BQ48" s="306" t="str">
        <f t="shared" si="76"/>
        <v/>
      </c>
      <c r="BR48" s="306" t="str">
        <f t="shared" si="77"/>
        <v/>
      </c>
      <c r="BS48" s="306" t="str">
        <f t="shared" si="78"/>
        <v/>
      </c>
      <c r="BT48" s="306" t="str">
        <f t="shared" si="79"/>
        <v/>
      </c>
      <c r="BU48" s="306" t="str">
        <f t="shared" si="80"/>
        <v/>
      </c>
      <c r="BV48" s="308"/>
      <c r="BW48" s="304"/>
      <c r="BX48" s="304"/>
      <c r="CE48" s="109" t="str">
        <f t="shared" si="20"/>
        <v>:</v>
      </c>
    </row>
    <row r="49" spans="1:85" s="109" customFormat="1" hidden="1" outlineLevel="1">
      <c r="A49" s="116">
        <f t="shared" si="25"/>
        <v>5</v>
      </c>
      <c r="B49" s="87">
        <v>47</v>
      </c>
      <c r="C49" s="87">
        <v>4</v>
      </c>
      <c r="D49" s="87" t="s">
        <v>77</v>
      </c>
      <c r="E49" s="88" t="s">
        <v>114</v>
      </c>
      <c r="F49" s="87">
        <v>10</v>
      </c>
      <c r="G49" s="87" t="s">
        <v>85</v>
      </c>
      <c r="H49" s="88" t="s">
        <v>124</v>
      </c>
      <c r="I49" s="89" t="s">
        <v>82</v>
      </c>
      <c r="J49" s="89" t="s">
        <v>82</v>
      </c>
      <c r="K49" s="89" t="s">
        <v>82</v>
      </c>
      <c r="L49" s="89" t="s">
        <v>82</v>
      </c>
      <c r="M49" s="89" t="s">
        <v>82</v>
      </c>
      <c r="N49" s="87">
        <v>0</v>
      </c>
      <c r="O49" s="87">
        <v>0</v>
      </c>
      <c r="P49" s="87">
        <v>0</v>
      </c>
      <c r="Q49" s="87">
        <v>0</v>
      </c>
      <c r="R49" s="87">
        <v>0</v>
      </c>
      <c r="S49" s="87">
        <v>0</v>
      </c>
      <c r="T49" s="87">
        <v>0</v>
      </c>
      <c r="U49" s="87">
        <v>0</v>
      </c>
      <c r="V49" s="87">
        <v>0</v>
      </c>
      <c r="W49" s="87">
        <v>0</v>
      </c>
      <c r="X49" s="90">
        <v>0</v>
      </c>
      <c r="Y49" s="90">
        <v>0</v>
      </c>
      <c r="Z49" s="90">
        <v>0</v>
      </c>
      <c r="AA49" s="90">
        <v>0</v>
      </c>
      <c r="AB49" s="90">
        <v>0</v>
      </c>
      <c r="AC49" s="90">
        <v>0</v>
      </c>
      <c r="AD49" s="90">
        <v>0</v>
      </c>
      <c r="AE49" s="90">
        <v>0</v>
      </c>
      <c r="AF49" s="90">
        <v>0</v>
      </c>
      <c r="AG49" s="90">
        <v>0</v>
      </c>
      <c r="AH49" s="91">
        <v>0</v>
      </c>
      <c r="AI49" s="91" t="s">
        <v>83</v>
      </c>
      <c r="AJ49" s="91">
        <v>0</v>
      </c>
      <c r="AK49" s="128">
        <f>RANK(AH49,AH49:AJ49,1)-1</f>
        <v>0</v>
      </c>
      <c r="AL49" s="128">
        <f>RANK(AJ49,AH49:AJ49,1)-1</f>
        <v>0</v>
      </c>
      <c r="AM49" s="114"/>
      <c r="AN49" s="114"/>
      <c r="AO49" s="139"/>
      <c r="AP49" s="139"/>
      <c r="AQ49" s="139"/>
      <c r="AR49" s="139"/>
      <c r="AT49" s="115"/>
      <c r="AU49" s="129" t="str">
        <f>D49</f>
        <v>A</v>
      </c>
      <c r="AV49" s="130" t="str">
        <f t="shared" si="67"/>
        <v>Alina JAGNENKOVA</v>
      </c>
      <c r="AW49" s="129" t="str">
        <f>G49</f>
        <v>X</v>
      </c>
      <c r="AX49" s="130" t="str">
        <f t="shared" si="68"/>
        <v>Kristi ERNITS (laen)</v>
      </c>
      <c r="AY49" s="129" t="str">
        <f>IF(AND(N49=0,O49=0),"",N49&amp;" - "&amp;O49)</f>
        <v/>
      </c>
      <c r="AZ49" s="129" t="str">
        <f>IF(AND(P49=0,Q49=0),"",P49&amp;" - "&amp;Q49)</f>
        <v/>
      </c>
      <c r="BA49" s="129" t="str">
        <f>IF(AND(R49=0,S49=0),"",R49&amp;" - "&amp;S49)</f>
        <v/>
      </c>
      <c r="BB49" s="129" t="str">
        <f>IF(AND(T49=0,U49=0),"",T49&amp;" - "&amp;U49)</f>
        <v/>
      </c>
      <c r="BC49" s="129" t="str">
        <f>IF(AND(V49=0,W49=0),"",V49&amp;" - "&amp;W49)</f>
        <v/>
      </c>
      <c r="BD49" s="131" t="str">
        <f>IF(AND(AH49=0,AJ49=0),"",AH49&amp;" - "&amp;AJ49)</f>
        <v/>
      </c>
      <c r="BE49" s="132">
        <f>BE47+AK49</f>
        <v>4</v>
      </c>
      <c r="BF49" s="132">
        <f>BF47+AL49</f>
        <v>0</v>
      </c>
      <c r="BH49" s="129" t="str">
        <f>D49</f>
        <v>A</v>
      </c>
      <c r="BI49" s="130" t="str">
        <f t="shared" si="69"/>
        <v>Alina JAGNENKOVA</v>
      </c>
      <c r="BJ49" s="129" t="str">
        <f>G49</f>
        <v>X</v>
      </c>
      <c r="BK49" s="130" t="str">
        <f t="shared" si="70"/>
        <v>Kristi ERNITS (laen)</v>
      </c>
      <c r="BL49" s="135" t="str">
        <f t="shared" si="71"/>
        <v/>
      </c>
      <c r="BM49" s="135" t="str">
        <f t="shared" si="72"/>
        <v/>
      </c>
      <c r="BN49" s="135" t="str">
        <f t="shared" si="73"/>
        <v/>
      </c>
      <c r="BO49" s="135" t="str">
        <f t="shared" si="74"/>
        <v/>
      </c>
      <c r="BP49" s="135" t="str">
        <f t="shared" si="75"/>
        <v/>
      </c>
      <c r="BQ49" s="135" t="str">
        <f t="shared" si="76"/>
        <v/>
      </c>
      <c r="BR49" s="135" t="str">
        <f t="shared" si="77"/>
        <v/>
      </c>
      <c r="BS49" s="135" t="str">
        <f t="shared" si="78"/>
        <v/>
      </c>
      <c r="BT49" s="135" t="str">
        <f t="shared" si="79"/>
        <v/>
      </c>
      <c r="BU49" s="135" t="str">
        <f t="shared" si="80"/>
        <v/>
      </c>
      <c r="BV49" s="136" t="str">
        <f>IF(AND(AH49=0,AJ49=0),"",AH49&amp;" - "&amp;AJ49)</f>
        <v/>
      </c>
      <c r="BW49" s="138">
        <f>BW47+AK49</f>
        <v>4</v>
      </c>
      <c r="BX49" s="138">
        <f>AL49+BX47</f>
        <v>0</v>
      </c>
      <c r="BZ49" s="109" t="str">
        <f>IF(BL49="","",BI49)</f>
        <v/>
      </c>
      <c r="CA49" s="109" t="str">
        <f>IF(BZ49="","",CA44)</f>
        <v/>
      </c>
      <c r="CB49" s="109" t="str">
        <f>IF(BL49="","",BK49)</f>
        <v/>
      </c>
      <c r="CC49" s="109" t="str">
        <f>IF(CB49="","",CC44)</f>
        <v/>
      </c>
      <c r="CE49" s="109" t="str">
        <f t="shared" si="20"/>
        <v>:</v>
      </c>
      <c r="CF49" s="109" t="str">
        <f>IF(AH49=AJ49,"",IF(AH49&gt;AJ49,E49,H49))</f>
        <v/>
      </c>
      <c r="CG49" s="109" t="str">
        <f>IF(AH49=AJ49,"",IF(AH49&gt;AJ49,H49,E49))</f>
        <v/>
      </c>
    </row>
    <row r="50" spans="1:85" hidden="1" outlineLevel="1">
      <c r="A50" s="116">
        <f t="shared" si="25"/>
        <v>5</v>
      </c>
      <c r="B50" s="87">
        <v>48</v>
      </c>
      <c r="C50" s="93">
        <v>6</v>
      </c>
      <c r="D50" s="93" t="s">
        <v>87</v>
      </c>
      <c r="E50" s="88" t="s">
        <v>110</v>
      </c>
      <c r="F50" s="93">
        <v>11</v>
      </c>
      <c r="G50" s="93" t="s">
        <v>78</v>
      </c>
      <c r="H50" s="88" t="s">
        <v>122</v>
      </c>
      <c r="I50" s="89" t="s">
        <v>82</v>
      </c>
      <c r="J50" s="89" t="s">
        <v>82</v>
      </c>
      <c r="K50" s="89" t="s">
        <v>82</v>
      </c>
      <c r="L50" s="89" t="s">
        <v>82</v>
      </c>
      <c r="M50" s="89" t="s">
        <v>82</v>
      </c>
      <c r="N50" s="87">
        <v>0</v>
      </c>
      <c r="O50" s="87">
        <v>0</v>
      </c>
      <c r="P50" s="87">
        <v>0</v>
      </c>
      <c r="Q50" s="87">
        <v>0</v>
      </c>
      <c r="R50" s="87">
        <v>0</v>
      </c>
      <c r="S50" s="87">
        <v>0</v>
      </c>
      <c r="T50" s="87">
        <v>0</v>
      </c>
      <c r="U50" s="87">
        <v>0</v>
      </c>
      <c r="V50" s="87">
        <v>0</v>
      </c>
      <c r="W50" s="87">
        <v>0</v>
      </c>
      <c r="X50" s="90">
        <v>0</v>
      </c>
      <c r="Y50" s="90">
        <v>0</v>
      </c>
      <c r="Z50" s="90">
        <v>0</v>
      </c>
      <c r="AA50" s="90">
        <v>0</v>
      </c>
      <c r="AB50" s="90">
        <v>0</v>
      </c>
      <c r="AC50" s="90">
        <v>0</v>
      </c>
      <c r="AD50" s="90">
        <v>0</v>
      </c>
      <c r="AE50" s="90">
        <v>0</v>
      </c>
      <c r="AF50" s="90">
        <v>0</v>
      </c>
      <c r="AG50" s="90">
        <v>0</v>
      </c>
      <c r="AH50" s="91">
        <v>0</v>
      </c>
      <c r="AI50" s="91" t="s">
        <v>83</v>
      </c>
      <c r="AJ50" s="91">
        <v>0</v>
      </c>
      <c r="AK50" s="128">
        <f>RANK(AH50,AH50:AJ50,1)-1</f>
        <v>0</v>
      </c>
      <c r="AL50" s="128">
        <f>RANK(AJ50,AH50:AJ50,1)-1</f>
        <v>0</v>
      </c>
      <c r="AT50" s="115"/>
      <c r="AU50" s="129" t="str">
        <f>D50</f>
        <v>C</v>
      </c>
      <c r="AV50" s="130" t="str">
        <f t="shared" si="67"/>
        <v>Anita LISSOVENKO</v>
      </c>
      <c r="AW50" s="129" t="str">
        <f>G50</f>
        <v>Y</v>
      </c>
      <c r="AX50" s="130" t="str">
        <f t="shared" si="68"/>
        <v>Aire KURGPÕLD</v>
      </c>
      <c r="AY50" s="129" t="str">
        <f>IF(AND(N50=0,O50=0),"",N50&amp;" - "&amp;O50)</f>
        <v/>
      </c>
      <c r="AZ50" s="129" t="str">
        <f>IF(AND(P50=0,Q50=0),"",P50&amp;" - "&amp;Q50)</f>
        <v/>
      </c>
      <c r="BA50" s="129" t="str">
        <f>IF(AND(R50=0,S50=0),"",R50&amp;" - "&amp;S50)</f>
        <v/>
      </c>
      <c r="BB50" s="129" t="str">
        <f>IF(AND(T50=0,U50=0),"",T50&amp;" - "&amp;U50)</f>
        <v/>
      </c>
      <c r="BC50" s="129" t="str">
        <f>IF(AND(V50=0,W50=0),"",V50&amp;" - "&amp;W50)</f>
        <v/>
      </c>
      <c r="BD50" s="131" t="str">
        <f>IF(AND(AH50=0,AJ50=0),"",AH50&amp;" - "&amp;AJ50)</f>
        <v/>
      </c>
      <c r="BE50" s="132">
        <f>BE49+AK50</f>
        <v>4</v>
      </c>
      <c r="BF50" s="132">
        <f>BF49+AL50</f>
        <v>0</v>
      </c>
      <c r="BH50" s="129" t="str">
        <f>D50</f>
        <v>C</v>
      </c>
      <c r="BI50" s="130" t="str">
        <f t="shared" si="69"/>
        <v>Anita LISSOVENKO</v>
      </c>
      <c r="BJ50" s="129" t="str">
        <f>G50</f>
        <v>Y</v>
      </c>
      <c r="BK50" s="130" t="str">
        <f t="shared" si="70"/>
        <v>Aire KURGPÕLD</v>
      </c>
      <c r="BL50" s="135" t="str">
        <f t="shared" si="71"/>
        <v/>
      </c>
      <c r="BM50" s="135" t="str">
        <f t="shared" si="72"/>
        <v/>
      </c>
      <c r="BN50" s="135" t="str">
        <f t="shared" si="73"/>
        <v/>
      </c>
      <c r="BO50" s="135" t="str">
        <f t="shared" si="74"/>
        <v/>
      </c>
      <c r="BP50" s="135" t="str">
        <f t="shared" si="75"/>
        <v/>
      </c>
      <c r="BQ50" s="135" t="str">
        <f t="shared" si="76"/>
        <v/>
      </c>
      <c r="BR50" s="135" t="str">
        <f t="shared" si="77"/>
        <v/>
      </c>
      <c r="BS50" s="135" t="str">
        <f t="shared" si="78"/>
        <v/>
      </c>
      <c r="BT50" s="135" t="str">
        <f t="shared" si="79"/>
        <v/>
      </c>
      <c r="BU50" s="135" t="str">
        <f t="shared" si="80"/>
        <v/>
      </c>
      <c r="BV50" s="136" t="str">
        <f>IF(AND(AH50=0,AJ50=0),"",AH50&amp;" - "&amp;AJ50)</f>
        <v/>
      </c>
      <c r="BW50" s="138">
        <f>BW49+AK50</f>
        <v>4</v>
      </c>
      <c r="BX50" s="138">
        <f>AL50+BX49</f>
        <v>0</v>
      </c>
      <c r="BZ50" s="109" t="str">
        <f>IF(BL50="","",BI50)</f>
        <v/>
      </c>
      <c r="CA50" s="109" t="str">
        <f>IF(BZ50="","",CA44)</f>
        <v/>
      </c>
      <c r="CB50" s="109" t="str">
        <f>IF(BL50="","",BK50)</f>
        <v/>
      </c>
      <c r="CC50" s="109" t="str">
        <f>IF(CB50="","",CC44)</f>
        <v/>
      </c>
      <c r="CE50" s="109" t="str">
        <f t="shared" si="20"/>
        <v>:</v>
      </c>
      <c r="CF50" s="109" t="str">
        <f>IF(AH50=AJ50,"",IF(AH50&gt;AJ50,E50,H50))</f>
        <v/>
      </c>
      <c r="CG50" s="109" t="str">
        <f>IF(AH50=AJ50,"",IF(AH50&gt;AJ50,H50,E50))</f>
        <v/>
      </c>
    </row>
    <row r="51" spans="1:85" hidden="1" outlineLevel="1">
      <c r="A51" s="153">
        <f t="shared" si="25"/>
        <v>5</v>
      </c>
      <c r="B51" s="96">
        <v>49</v>
      </c>
      <c r="C51" s="94">
        <v>5</v>
      </c>
      <c r="D51" s="94" t="s">
        <v>84</v>
      </c>
      <c r="E51" s="95" t="s">
        <v>152</v>
      </c>
      <c r="F51" s="94">
        <v>12</v>
      </c>
      <c r="G51" s="94" t="s">
        <v>88</v>
      </c>
      <c r="H51" s="95" t="s">
        <v>126</v>
      </c>
      <c r="I51" s="89" t="s">
        <v>82</v>
      </c>
      <c r="J51" s="89" t="s">
        <v>82</v>
      </c>
      <c r="K51" s="89" t="s">
        <v>82</v>
      </c>
      <c r="L51" s="89" t="s">
        <v>82</v>
      </c>
      <c r="M51" s="89" t="s">
        <v>82</v>
      </c>
      <c r="N51" s="96">
        <v>0</v>
      </c>
      <c r="O51" s="96">
        <v>0</v>
      </c>
      <c r="P51" s="96">
        <v>0</v>
      </c>
      <c r="Q51" s="96">
        <v>0</v>
      </c>
      <c r="R51" s="96">
        <v>0</v>
      </c>
      <c r="S51" s="96">
        <v>0</v>
      </c>
      <c r="T51" s="96">
        <v>0</v>
      </c>
      <c r="U51" s="96">
        <v>0</v>
      </c>
      <c r="V51" s="96">
        <v>0</v>
      </c>
      <c r="W51" s="96">
        <v>0</v>
      </c>
      <c r="X51" s="97">
        <v>0</v>
      </c>
      <c r="Y51" s="97">
        <v>0</v>
      </c>
      <c r="Z51" s="97">
        <v>0</v>
      </c>
      <c r="AA51" s="97">
        <v>0</v>
      </c>
      <c r="AB51" s="97">
        <v>0</v>
      </c>
      <c r="AC51" s="97">
        <v>0</v>
      </c>
      <c r="AD51" s="97">
        <v>0</v>
      </c>
      <c r="AE51" s="97">
        <v>0</v>
      </c>
      <c r="AF51" s="97">
        <v>0</v>
      </c>
      <c r="AG51" s="97">
        <v>0</v>
      </c>
      <c r="AH51" s="98">
        <v>0</v>
      </c>
      <c r="AI51" s="98" t="s">
        <v>83</v>
      </c>
      <c r="AJ51" s="98">
        <v>0</v>
      </c>
      <c r="AK51" s="128">
        <f>RANK(AH51,AH51:AJ51,1)-1</f>
        <v>0</v>
      </c>
      <c r="AL51" s="128">
        <f>RANK(AJ51,AH51:AJ51,1)-1</f>
        <v>0</v>
      </c>
      <c r="AM51" s="142">
        <v>1</v>
      </c>
      <c r="AN51" s="142">
        <v>1</v>
      </c>
      <c r="AT51" s="115"/>
      <c r="AU51" s="129" t="str">
        <f>D51</f>
        <v>B</v>
      </c>
      <c r="AV51" s="130" t="str">
        <f t="shared" si="67"/>
        <v>Karina GRIGORJAN</v>
      </c>
      <c r="AW51" s="129" t="str">
        <f>G51</f>
        <v>Z</v>
      </c>
      <c r="AX51" s="130" t="str">
        <f t="shared" si="68"/>
        <v>Neverly LUKAS</v>
      </c>
      <c r="AY51" s="129" t="str">
        <f>IF(AND(N51=0,O51=0),"",N51&amp;" - "&amp;O51)</f>
        <v/>
      </c>
      <c r="AZ51" s="129" t="str">
        <f>IF(AND(P51=0,Q51=0),"",P51&amp;" - "&amp;Q51)</f>
        <v/>
      </c>
      <c r="BA51" s="129" t="str">
        <f>IF(AND(R51=0,S51=0),"",R51&amp;" - "&amp;S51)</f>
        <v/>
      </c>
      <c r="BB51" s="129" t="str">
        <f>IF(AND(T51=0,U51=0),"",T51&amp;" - "&amp;U51)</f>
        <v/>
      </c>
      <c r="BC51" s="129" t="str">
        <f>IF(AND(V51=0,W51=0),"",V51&amp;" - "&amp;W51)</f>
        <v/>
      </c>
      <c r="BD51" s="131" t="str">
        <f>IF(AND(AH51=0,AJ51=0),"",AH51&amp;" - "&amp;AJ51)</f>
        <v/>
      </c>
      <c r="BE51" s="132">
        <f>BE50+AK51</f>
        <v>4</v>
      </c>
      <c r="BF51" s="132">
        <f>BF50+AL51</f>
        <v>0</v>
      </c>
      <c r="BH51" s="129" t="str">
        <f>D51</f>
        <v>B</v>
      </c>
      <c r="BI51" s="130" t="str">
        <f t="shared" si="69"/>
        <v>Karina GRIGORJAN</v>
      </c>
      <c r="BJ51" s="129" t="str">
        <f>G51</f>
        <v>Z</v>
      </c>
      <c r="BK51" s="130" t="str">
        <f t="shared" si="70"/>
        <v>Neverly LUKAS</v>
      </c>
      <c r="BL51" s="135" t="str">
        <f t="shared" si="71"/>
        <v/>
      </c>
      <c r="BM51" s="135" t="str">
        <f t="shared" si="72"/>
        <v/>
      </c>
      <c r="BN51" s="135" t="str">
        <f t="shared" si="73"/>
        <v/>
      </c>
      <c r="BO51" s="135" t="str">
        <f t="shared" si="74"/>
        <v/>
      </c>
      <c r="BP51" s="135" t="str">
        <f t="shared" si="75"/>
        <v/>
      </c>
      <c r="BQ51" s="135" t="str">
        <f t="shared" si="76"/>
        <v/>
      </c>
      <c r="BR51" s="135" t="str">
        <f t="shared" si="77"/>
        <v/>
      </c>
      <c r="BS51" s="135" t="str">
        <f t="shared" si="78"/>
        <v/>
      </c>
      <c r="BT51" s="135" t="str">
        <f t="shared" si="79"/>
        <v/>
      </c>
      <c r="BU51" s="135" t="str">
        <f t="shared" si="80"/>
        <v/>
      </c>
      <c r="BV51" s="136" t="str">
        <f>IF(AND(AH51=0,AJ51=0),"",AH51&amp;" - "&amp;AJ51)</f>
        <v/>
      </c>
      <c r="BW51" s="138">
        <f>BW50+AK51</f>
        <v>4</v>
      </c>
      <c r="BX51" s="138">
        <f>AL51+BX50</f>
        <v>0</v>
      </c>
      <c r="BZ51" s="109" t="str">
        <f>IF(BL51="","",BI51)</f>
        <v/>
      </c>
      <c r="CA51" s="109" t="str">
        <f>IF(BZ51="","",CA44)</f>
        <v/>
      </c>
      <c r="CB51" s="109" t="str">
        <f>IF(BL51="","",BK51)</f>
        <v/>
      </c>
      <c r="CC51" s="109" t="str">
        <f>IF(CB51="","",CC44)</f>
        <v/>
      </c>
      <c r="CE51" s="109" t="str">
        <f t="shared" si="20"/>
        <v>:</v>
      </c>
      <c r="CF51" s="109" t="str">
        <f>IF(AH51=AJ51,"",IF(AH51&gt;AJ51,E51,H51))</f>
        <v/>
      </c>
      <c r="CG51" s="109" t="str">
        <f>IF(AH51=AJ51,"",IF(AH51&gt;AJ51,H51,E51))</f>
        <v/>
      </c>
    </row>
    <row r="52" spans="1:85" hidden="1" outlineLevel="1">
      <c r="A52" s="154">
        <f t="shared" si="25"/>
        <v>5</v>
      </c>
      <c r="B52" s="101">
        <v>50</v>
      </c>
      <c r="C52" s="99"/>
      <c r="D52" s="99"/>
      <c r="E52" s="99"/>
      <c r="F52" s="99"/>
      <c r="G52" s="99"/>
      <c r="H52" s="99"/>
      <c r="I52" s="100"/>
      <c r="J52" s="100"/>
      <c r="K52" s="100"/>
      <c r="L52" s="100"/>
      <c r="M52" s="100"/>
      <c r="N52" s="101"/>
      <c r="O52" s="101"/>
      <c r="P52" s="101"/>
      <c r="Q52" s="101"/>
      <c r="R52" s="101"/>
      <c r="S52" s="101"/>
      <c r="T52" s="101"/>
      <c r="U52" s="101"/>
      <c r="V52" s="101"/>
      <c r="W52" s="101"/>
      <c r="X52" s="102"/>
      <c r="Y52" s="102"/>
      <c r="Z52" s="102"/>
      <c r="AA52" s="102"/>
      <c r="AB52" s="102"/>
      <c r="AC52" s="102"/>
      <c r="AD52" s="102"/>
      <c r="AE52" s="102"/>
      <c r="AF52" s="102"/>
      <c r="AG52" s="102"/>
      <c r="AH52" s="103"/>
      <c r="AI52" s="103"/>
      <c r="AJ52" s="104"/>
      <c r="AK52" s="144">
        <f>SUM(AK44:AK51)</f>
        <v>4</v>
      </c>
      <c r="AL52" s="144">
        <f>SUM(AL44:AL51)</f>
        <v>0</v>
      </c>
      <c r="AM52" s="145" t="str">
        <f>IF(OR(ISNA(E44),AK52=AL52),"",IF(D43&lt;G43,AK52&amp;" - "&amp;AL52,AL52&amp;" - "&amp;AK52))</f>
        <v>4 - 0</v>
      </c>
      <c r="AN52" s="145">
        <f>IF(OR(ISNA(E44),AK52=AL52),"",IF(VALUE(LEFT(AM52))&gt;VALUE(RIGHT(AM52)),2,1))</f>
        <v>2</v>
      </c>
      <c r="AT52" s="146"/>
      <c r="AU52" s="147"/>
      <c r="AV52" s="148"/>
      <c r="AW52" s="147"/>
      <c r="AX52" s="148"/>
      <c r="AY52" s="147"/>
      <c r="AZ52" s="147"/>
      <c r="BA52" s="147"/>
      <c r="BB52" s="147"/>
      <c r="BC52" s="149"/>
      <c r="BD52" s="150"/>
      <c r="BE52" s="151"/>
      <c r="BF52" s="151"/>
      <c r="BZ52" t="s">
        <v>140</v>
      </c>
      <c r="CE52" s="109" t="str">
        <f t="shared" si="20"/>
        <v>:</v>
      </c>
      <c r="CF52" s="109" t="s">
        <v>140</v>
      </c>
      <c r="CG52" s="109"/>
    </row>
    <row r="53" spans="1:85" s="109" customFormat="1" hidden="1" outlineLevel="1">
      <c r="A53" s="152">
        <f>A43+1</f>
        <v>6</v>
      </c>
      <c r="B53" s="79">
        <v>51</v>
      </c>
      <c r="C53" s="87">
        <v>3</v>
      </c>
      <c r="D53" s="91">
        <v>2</v>
      </c>
      <c r="E53" s="117" t="s">
        <v>39</v>
      </c>
      <c r="F53" s="87">
        <v>9</v>
      </c>
      <c r="G53" s="91">
        <v>5</v>
      </c>
      <c r="H53" s="81" t="s">
        <v>57</v>
      </c>
      <c r="I53" s="82"/>
      <c r="J53" s="83"/>
      <c r="K53" s="83"/>
      <c r="L53" s="83"/>
      <c r="M53" s="83"/>
      <c r="N53" s="84"/>
      <c r="O53" s="84"/>
      <c r="P53" s="84"/>
      <c r="Q53" s="84"/>
      <c r="R53" s="84"/>
      <c r="S53" s="84"/>
      <c r="T53" s="84"/>
      <c r="U53" s="84"/>
      <c r="V53" s="84"/>
      <c r="W53" s="84"/>
      <c r="X53" s="85"/>
      <c r="Y53" s="85"/>
      <c r="Z53" s="85"/>
      <c r="AA53" s="85"/>
      <c r="AB53" s="85"/>
      <c r="AC53" s="85"/>
      <c r="AD53" s="85"/>
      <c r="AE53" s="85"/>
      <c r="AF53" s="85"/>
      <c r="AG53" s="85"/>
      <c r="AH53" s="85"/>
      <c r="AI53" s="85"/>
      <c r="AJ53" s="86"/>
      <c r="AO53" s="109" t="s">
        <v>132</v>
      </c>
      <c r="AP53" s="109" t="s">
        <v>132</v>
      </c>
      <c r="AT53" s="119" t="str">
        <f>"Match no "&amp;A53</f>
        <v>Match no 6</v>
      </c>
      <c r="AU53" s="120">
        <f>BE61</f>
        <v>4</v>
      </c>
      <c r="AV53" s="121" t="str">
        <f t="shared" ref="AV53:AV61" si="82">E53</f>
        <v>Aseri Spordiklubi</v>
      </c>
      <c r="AW53" s="120">
        <f>BF61</f>
        <v>0</v>
      </c>
      <c r="AX53" s="121" t="str">
        <f t="shared" ref="AX53:AX61" si="83">H53</f>
        <v>Pärnu-Jaagupi LTK</v>
      </c>
      <c r="AY53" s="122" t="s">
        <v>133</v>
      </c>
      <c r="AZ53" s="122" t="s">
        <v>134</v>
      </c>
      <c r="BA53" s="122" t="s">
        <v>135</v>
      </c>
      <c r="BB53" s="122" t="s">
        <v>136</v>
      </c>
      <c r="BC53" s="122" t="s">
        <v>137</v>
      </c>
      <c r="BD53" s="123" t="s">
        <v>138</v>
      </c>
      <c r="BE53" s="292" t="s">
        <v>139</v>
      </c>
      <c r="BF53" s="292"/>
      <c r="BH53" s="124">
        <f>AK62</f>
        <v>4</v>
      </c>
      <c r="BI53" s="125" t="str">
        <f t="shared" ref="BI53:BI61" si="84">E53</f>
        <v>Aseri Spordiklubi</v>
      </c>
      <c r="BJ53" s="124">
        <f>AL62</f>
        <v>0</v>
      </c>
      <c r="BK53" s="125" t="str">
        <f t="shared" ref="BK53:BK61" si="85">H53</f>
        <v>Pärnu-Jaagupi LTK</v>
      </c>
      <c r="BL53" s="287" t="s">
        <v>133</v>
      </c>
      <c r="BM53" s="288"/>
      <c r="BN53" s="287" t="s">
        <v>134</v>
      </c>
      <c r="BO53" s="288"/>
      <c r="BP53" s="287" t="s">
        <v>135</v>
      </c>
      <c r="BQ53" s="288"/>
      <c r="BR53" s="287" t="s">
        <v>136</v>
      </c>
      <c r="BS53" s="288"/>
      <c r="BT53" s="287" t="s">
        <v>137</v>
      </c>
      <c r="BU53" s="288"/>
      <c r="BV53" s="126" t="s">
        <v>138</v>
      </c>
      <c r="BW53" s="289" t="s">
        <v>139</v>
      </c>
      <c r="BX53" s="290"/>
      <c r="BZ53" s="109" t="s">
        <v>140</v>
      </c>
      <c r="CE53" s="109" t="str">
        <f t="shared" si="20"/>
        <v>s:G</v>
      </c>
      <c r="CF53" s="109" t="s">
        <v>140</v>
      </c>
    </row>
    <row r="54" spans="1:85" s="109" customFormat="1" hidden="1" outlineLevel="1">
      <c r="A54" s="116">
        <f t="shared" si="25"/>
        <v>6</v>
      </c>
      <c r="B54" s="87">
        <v>52</v>
      </c>
      <c r="C54" s="87">
        <v>4</v>
      </c>
      <c r="D54" s="87" t="s">
        <v>77</v>
      </c>
      <c r="E54" s="88" t="s">
        <v>109</v>
      </c>
      <c r="F54" s="87">
        <v>11</v>
      </c>
      <c r="G54" s="87" t="s">
        <v>78</v>
      </c>
      <c r="H54" s="88" t="s">
        <v>154</v>
      </c>
      <c r="I54" s="89" t="s">
        <v>96</v>
      </c>
      <c r="J54" s="89" t="s">
        <v>81</v>
      </c>
      <c r="K54" s="89" t="s">
        <v>93</v>
      </c>
      <c r="L54" s="89" t="s">
        <v>82</v>
      </c>
      <c r="M54" s="89" t="s">
        <v>82</v>
      </c>
      <c r="N54" s="87">
        <v>11</v>
      </c>
      <c r="O54" s="87">
        <v>5</v>
      </c>
      <c r="P54" s="87">
        <v>11</v>
      </c>
      <c r="Q54" s="87">
        <v>3</v>
      </c>
      <c r="R54" s="87">
        <v>11</v>
      </c>
      <c r="S54" s="87">
        <v>4</v>
      </c>
      <c r="T54" s="87">
        <v>0</v>
      </c>
      <c r="U54" s="87">
        <v>0</v>
      </c>
      <c r="V54" s="87">
        <v>0</v>
      </c>
      <c r="W54" s="87">
        <v>0</v>
      </c>
      <c r="X54" s="90">
        <v>1</v>
      </c>
      <c r="Y54" s="90">
        <v>1</v>
      </c>
      <c r="Z54" s="90">
        <v>1</v>
      </c>
      <c r="AA54" s="90">
        <v>0</v>
      </c>
      <c r="AB54" s="90">
        <v>0</v>
      </c>
      <c r="AC54" s="90">
        <v>0</v>
      </c>
      <c r="AD54" s="90">
        <v>0</v>
      </c>
      <c r="AE54" s="90">
        <v>0</v>
      </c>
      <c r="AF54" s="90">
        <v>0</v>
      </c>
      <c r="AG54" s="90">
        <v>0</v>
      </c>
      <c r="AH54" s="91">
        <v>3</v>
      </c>
      <c r="AI54" s="91" t="s">
        <v>83</v>
      </c>
      <c r="AJ54" s="91">
        <v>0</v>
      </c>
      <c r="AK54" s="128">
        <f>RANK(AH54,AH54:AJ54,1)-1</f>
        <v>1</v>
      </c>
      <c r="AL54" s="128">
        <f>RANK(AJ54,AH54:AJ54,1)-1</f>
        <v>0</v>
      </c>
      <c r="AT54" s="115" t="str">
        <f>VLOOKUP(A53,Voor,4)&amp;" kell "&amp;TEXT(VLOOKUP(A53,Voor,5),"hh:mm")</f>
        <v>II voor kell 12:30</v>
      </c>
      <c r="AU54" s="129" t="str">
        <f>D54</f>
        <v>A</v>
      </c>
      <c r="AV54" s="130" t="str">
        <f t="shared" si="82"/>
        <v>Reelica HANSON</v>
      </c>
      <c r="AW54" s="129" t="str">
        <f>G54</f>
        <v>Y</v>
      </c>
      <c r="AX54" s="130" t="str">
        <f t="shared" si="83"/>
        <v>Karolin FIGOL</v>
      </c>
      <c r="AY54" s="129" t="str">
        <f>IF(AND(N54=0,O54=0),"",N54&amp;" - "&amp;O54)</f>
        <v>11 - 5</v>
      </c>
      <c r="AZ54" s="129" t="str">
        <f>IF(AND(P54=0,Q54=0),"",P54&amp;" - "&amp;Q54)</f>
        <v>11 - 3</v>
      </c>
      <c r="BA54" s="129" t="str">
        <f>IF(AND(R54=0,S54=0),"",R54&amp;" - "&amp;S54)</f>
        <v>11 - 4</v>
      </c>
      <c r="BB54" s="129" t="str">
        <f>IF(AND(T54=0,U54=0),"",T54&amp;" - "&amp;U54)</f>
        <v/>
      </c>
      <c r="BC54" s="129" t="str">
        <f>IF(AND(V54=0,W54=0),"",V54&amp;" - "&amp;W54)</f>
        <v/>
      </c>
      <c r="BD54" s="131" t="str">
        <f>IF(AND(AH54=0,AJ54=0),"",AH54&amp;" - "&amp;AJ54)</f>
        <v>3 - 0</v>
      </c>
      <c r="BE54" s="132">
        <f>AK54</f>
        <v>1</v>
      </c>
      <c r="BF54" s="132">
        <f>AL54</f>
        <v>0</v>
      </c>
      <c r="BH54" s="133" t="str">
        <f>D54</f>
        <v>A</v>
      </c>
      <c r="BI54" s="134" t="str">
        <f t="shared" si="84"/>
        <v>Reelica HANSON</v>
      </c>
      <c r="BJ54" s="133" t="str">
        <f>G54</f>
        <v>Y</v>
      </c>
      <c r="BK54" s="134" t="str">
        <f t="shared" si="85"/>
        <v>Karolin FIGOL</v>
      </c>
      <c r="BL54" s="135">
        <f t="shared" ref="BL54:BL61" si="86">IF(AND(N54=0,O54=0),"",N54)</f>
        <v>11</v>
      </c>
      <c r="BM54" s="135">
        <f t="shared" ref="BM54:BM61" si="87">IF(AND(N54=0,O54=0),"",O54)</f>
        <v>5</v>
      </c>
      <c r="BN54" s="135">
        <f t="shared" ref="BN54:BN61" si="88">IF(AND(P54=0,Q54=0),"",P54)</f>
        <v>11</v>
      </c>
      <c r="BO54" s="135">
        <f t="shared" ref="BO54:BO61" si="89">IF(AND(P54=0,Q54=0),"",Q54)</f>
        <v>3</v>
      </c>
      <c r="BP54" s="135">
        <f t="shared" ref="BP54:BP61" si="90">IF(AND(R54=0,S54=0),"",R54)</f>
        <v>11</v>
      </c>
      <c r="BQ54" s="135">
        <f t="shared" ref="BQ54:BQ61" si="91">IF(AND(R54=0,S54=0),"",S54)</f>
        <v>4</v>
      </c>
      <c r="BR54" s="135" t="str">
        <f t="shared" ref="BR54:BR61" si="92">IF(AND(T54=0,U54=0),"",T54)</f>
        <v/>
      </c>
      <c r="BS54" s="135" t="str">
        <f t="shared" ref="BS54:BS61" si="93">IF(AND(T54=0,U54=0),"",U54)</f>
        <v/>
      </c>
      <c r="BT54" s="135" t="str">
        <f t="shared" ref="BT54:BT61" si="94">IF(AND(V54=0,W54=0),"",V54)</f>
        <v/>
      </c>
      <c r="BU54" s="135" t="str">
        <f t="shared" ref="BU54:BU61" si="95">IF(AND(V54=0,W54=0),"",W54)</f>
        <v/>
      </c>
      <c r="BV54" s="136" t="str">
        <f>IF(AND(AH54=0,AJ54=0),"",AH54&amp;" - "&amp;AJ54)</f>
        <v>3 - 0</v>
      </c>
      <c r="BW54" s="137">
        <f>AK54</f>
        <v>1</v>
      </c>
      <c r="BX54" s="137">
        <f>AL54</f>
        <v>0</v>
      </c>
      <c r="BZ54" s="109" t="str">
        <f>IF(BL54="","",BI54)</f>
        <v>Reelica HANSON</v>
      </c>
      <c r="CA54" s="109" t="str">
        <f>IF(BZ54="","",BI53)</f>
        <v>Aseri Spordiklubi</v>
      </c>
      <c r="CB54" s="109" t="str">
        <f>IF(BL54="","",BK54)</f>
        <v>Karolin FIGOL</v>
      </c>
      <c r="CC54" s="109" t="str">
        <f>IF(CB54="","",BK53)</f>
        <v>Pärnu-Jaagupi LTK</v>
      </c>
      <c r="CE54" s="109" t="str">
        <f t="shared" si="20"/>
        <v>3:0</v>
      </c>
      <c r="CF54" s="109" t="str">
        <f>IF(AH54=AJ54,"",IF(AH54&gt;AJ54,E54,H54))</f>
        <v>Reelica HANSON</v>
      </c>
      <c r="CG54" s="109" t="str">
        <f>IF(AH54=AJ54,"",IF(AH54&gt;AJ54,H54,E54))</f>
        <v>Karolin FIGOL</v>
      </c>
    </row>
    <row r="55" spans="1:85" s="109" customFormat="1" hidden="1" outlineLevel="1">
      <c r="A55" s="116">
        <f t="shared" si="25"/>
        <v>6</v>
      </c>
      <c r="B55" s="87">
        <v>53</v>
      </c>
      <c r="C55" s="87">
        <v>5</v>
      </c>
      <c r="D55" s="87" t="s">
        <v>84</v>
      </c>
      <c r="E55" s="88" t="s">
        <v>129</v>
      </c>
      <c r="F55" s="87">
        <v>10</v>
      </c>
      <c r="G55" s="87" t="s">
        <v>85</v>
      </c>
      <c r="H55" s="88" t="s">
        <v>151</v>
      </c>
      <c r="I55" s="89" t="s">
        <v>93</v>
      </c>
      <c r="J55" s="89" t="s">
        <v>81</v>
      </c>
      <c r="K55" s="89" t="s">
        <v>91</v>
      </c>
      <c r="L55" s="89" t="s">
        <v>79</v>
      </c>
      <c r="M55" s="89" t="s">
        <v>82</v>
      </c>
      <c r="N55" s="87">
        <v>11</v>
      </c>
      <c r="O55" s="87">
        <v>4</v>
      </c>
      <c r="P55" s="87">
        <v>11</v>
      </c>
      <c r="Q55" s="87">
        <v>3</v>
      </c>
      <c r="R55" s="87">
        <v>8</v>
      </c>
      <c r="S55" s="87">
        <v>11</v>
      </c>
      <c r="T55" s="87">
        <v>11</v>
      </c>
      <c r="U55" s="87">
        <v>1</v>
      </c>
      <c r="V55" s="87">
        <v>0</v>
      </c>
      <c r="W55" s="87">
        <v>0</v>
      </c>
      <c r="X55" s="90">
        <v>1</v>
      </c>
      <c r="Y55" s="90">
        <v>1</v>
      </c>
      <c r="Z55" s="90">
        <v>0</v>
      </c>
      <c r="AA55" s="90">
        <v>1</v>
      </c>
      <c r="AB55" s="90">
        <v>0</v>
      </c>
      <c r="AC55" s="90">
        <v>0</v>
      </c>
      <c r="AD55" s="90">
        <v>0</v>
      </c>
      <c r="AE55" s="90">
        <v>1</v>
      </c>
      <c r="AF55" s="90">
        <v>0</v>
      </c>
      <c r="AG55" s="90">
        <v>0</v>
      </c>
      <c r="AH55" s="91">
        <v>3</v>
      </c>
      <c r="AI55" s="91" t="s">
        <v>83</v>
      </c>
      <c r="AJ55" s="91">
        <v>1</v>
      </c>
      <c r="AK55" s="128">
        <f>RANK(AH55,AH55:AJ55,1)-1</f>
        <v>1</v>
      </c>
      <c r="AL55" s="128">
        <f>RANK(AJ55,AH55:AJ55,1)-1</f>
        <v>0</v>
      </c>
      <c r="AT55" s="115" t="str">
        <f>"Laud: "&amp;VLOOKUP(A53,Voor,8)</f>
        <v>Laud: 9</v>
      </c>
      <c r="AU55" s="129" t="str">
        <f>D55</f>
        <v>B</v>
      </c>
      <c r="AV55" s="130" t="str">
        <f t="shared" si="82"/>
        <v>Ina JOSEPSONE (välis)</v>
      </c>
      <c r="AW55" s="129" t="str">
        <f>G55</f>
        <v>X</v>
      </c>
      <c r="AX55" s="130" t="str">
        <f t="shared" si="83"/>
        <v>Ketrin SALUMAA</v>
      </c>
      <c r="AY55" s="129" t="str">
        <f>IF(AND(N55=0,O55=0),"",N55&amp;" - "&amp;O55)</f>
        <v>11 - 4</v>
      </c>
      <c r="AZ55" s="129" t="str">
        <f>IF(AND(P55=0,Q55=0),"",P55&amp;" - "&amp;Q55)</f>
        <v>11 - 3</v>
      </c>
      <c r="BA55" s="129" t="str">
        <f>IF(AND(R55=0,S55=0),"",R55&amp;" - "&amp;S55)</f>
        <v>8 - 11</v>
      </c>
      <c r="BB55" s="129" t="str">
        <f>IF(AND(T55=0,U55=0),"",T55&amp;" - "&amp;U55)</f>
        <v>11 - 1</v>
      </c>
      <c r="BC55" s="129" t="str">
        <f>IF(AND(V55=0,W55=0),"",V55&amp;" - "&amp;W55)</f>
        <v/>
      </c>
      <c r="BD55" s="131" t="str">
        <f>IF(AND(AH55=0,AJ55=0),"",AH55&amp;" - "&amp;AJ55)</f>
        <v>3 - 1</v>
      </c>
      <c r="BE55" s="132">
        <f t="shared" ref="BE55:BF57" si="96">BE54+AK55</f>
        <v>2</v>
      </c>
      <c r="BF55" s="132">
        <f t="shared" si="96"/>
        <v>0</v>
      </c>
      <c r="BH55" s="129" t="str">
        <f>D55</f>
        <v>B</v>
      </c>
      <c r="BI55" s="130" t="str">
        <f t="shared" si="84"/>
        <v>Ina JOSEPSONE (välis)</v>
      </c>
      <c r="BJ55" s="129" t="str">
        <f>G55</f>
        <v>X</v>
      </c>
      <c r="BK55" s="130" t="str">
        <f t="shared" si="85"/>
        <v>Ketrin SALUMAA</v>
      </c>
      <c r="BL55" s="135">
        <f t="shared" si="86"/>
        <v>11</v>
      </c>
      <c r="BM55" s="135">
        <f t="shared" si="87"/>
        <v>4</v>
      </c>
      <c r="BN55" s="135">
        <f t="shared" si="88"/>
        <v>11</v>
      </c>
      <c r="BO55" s="135">
        <f t="shared" si="89"/>
        <v>3</v>
      </c>
      <c r="BP55" s="135">
        <f t="shared" si="90"/>
        <v>8</v>
      </c>
      <c r="BQ55" s="135">
        <f t="shared" si="91"/>
        <v>11</v>
      </c>
      <c r="BR55" s="135">
        <f t="shared" si="92"/>
        <v>11</v>
      </c>
      <c r="BS55" s="135">
        <f t="shared" si="93"/>
        <v>1</v>
      </c>
      <c r="BT55" s="135" t="str">
        <f t="shared" si="94"/>
        <v/>
      </c>
      <c r="BU55" s="135" t="str">
        <f t="shared" si="95"/>
        <v/>
      </c>
      <c r="BV55" s="136" t="str">
        <f>IF(AND(AH55=0,AJ55=0),"",AH55&amp;" - "&amp;AJ55)</f>
        <v>3 - 1</v>
      </c>
      <c r="BW55" s="138">
        <f>BW54+AK55</f>
        <v>2</v>
      </c>
      <c r="BX55" s="138">
        <f>AL55+BX54</f>
        <v>0</v>
      </c>
      <c r="BZ55" s="109" t="str">
        <f>IF(BL55="","",BI55)</f>
        <v>Ina JOSEPSONE (välis)</v>
      </c>
      <c r="CA55" s="109" t="str">
        <f>IF(BZ55="","",CA54)</f>
        <v>Aseri Spordiklubi</v>
      </c>
      <c r="CB55" s="109" t="str">
        <f>IF(BL55="","",BK55)</f>
        <v>Ketrin SALUMAA</v>
      </c>
      <c r="CC55" s="109" t="str">
        <f>IF(CB55="","",CC54)</f>
        <v>Pärnu-Jaagupi LTK</v>
      </c>
      <c r="CE55" s="109" t="str">
        <f t="shared" si="20"/>
        <v>3:1</v>
      </c>
      <c r="CF55" s="109" t="str">
        <f>IF(AH55=AJ55,"",IF(AH55&gt;AJ55,E55,H55))</f>
        <v>Ina JOSEPSONE (välis)</v>
      </c>
      <c r="CG55" s="109" t="str">
        <f>IF(AH55=AJ55,"",IF(AH55&gt;AJ55,H55,E55))</f>
        <v>Ketrin SALUMAA</v>
      </c>
    </row>
    <row r="56" spans="1:85" s="109" customFormat="1" hidden="1" outlineLevel="1">
      <c r="A56" s="116">
        <f t="shared" si="25"/>
        <v>6</v>
      </c>
      <c r="B56" s="87">
        <v>54</v>
      </c>
      <c r="C56" s="87">
        <v>6</v>
      </c>
      <c r="D56" s="87" t="s">
        <v>87</v>
      </c>
      <c r="E56" s="88" t="s">
        <v>111</v>
      </c>
      <c r="F56" s="87">
        <v>12</v>
      </c>
      <c r="G56" s="87" t="s">
        <v>88</v>
      </c>
      <c r="H56" s="88" t="s">
        <v>153</v>
      </c>
      <c r="I56" s="89" t="s">
        <v>100</v>
      </c>
      <c r="J56" s="89" t="s">
        <v>96</v>
      </c>
      <c r="K56" s="89" t="s">
        <v>93</v>
      </c>
      <c r="L56" s="89" t="s">
        <v>95</v>
      </c>
      <c r="M56" s="89" t="s">
        <v>82</v>
      </c>
      <c r="N56" s="87">
        <v>9</v>
      </c>
      <c r="O56" s="87">
        <v>11</v>
      </c>
      <c r="P56" s="87">
        <v>11</v>
      </c>
      <c r="Q56" s="87">
        <v>5</v>
      </c>
      <c r="R56" s="87">
        <v>11</v>
      </c>
      <c r="S56" s="87">
        <v>4</v>
      </c>
      <c r="T56" s="87">
        <v>12</v>
      </c>
      <c r="U56" s="87">
        <v>10</v>
      </c>
      <c r="V56" s="87">
        <v>0</v>
      </c>
      <c r="W56" s="87">
        <v>0</v>
      </c>
      <c r="X56" s="90">
        <v>0</v>
      </c>
      <c r="Y56" s="90">
        <v>1</v>
      </c>
      <c r="Z56" s="90">
        <v>1</v>
      </c>
      <c r="AA56" s="90">
        <v>1</v>
      </c>
      <c r="AB56" s="90">
        <v>0</v>
      </c>
      <c r="AC56" s="90">
        <v>1</v>
      </c>
      <c r="AD56" s="90">
        <v>0</v>
      </c>
      <c r="AE56" s="90">
        <v>0</v>
      </c>
      <c r="AF56" s="90">
        <v>0</v>
      </c>
      <c r="AG56" s="90">
        <v>0</v>
      </c>
      <c r="AH56" s="91">
        <v>3</v>
      </c>
      <c r="AI56" s="91" t="s">
        <v>83</v>
      </c>
      <c r="AJ56" s="91">
        <v>1</v>
      </c>
      <c r="AK56" s="128">
        <f>RANK(AH56,AH56:AJ56,1)-1</f>
        <v>1</v>
      </c>
      <c r="AL56" s="128">
        <f>RANK(AJ56,AH56:AJ56,1)-1</f>
        <v>0</v>
      </c>
      <c r="AT56" s="115"/>
      <c r="AU56" s="129" t="str">
        <f>D56</f>
        <v>C</v>
      </c>
      <c r="AV56" s="130" t="str">
        <f t="shared" si="82"/>
        <v>Tatjana TŠISTJAKOVA</v>
      </c>
      <c r="AW56" s="129" t="str">
        <f>G56</f>
        <v>Z</v>
      </c>
      <c r="AX56" s="130" t="str">
        <f t="shared" si="83"/>
        <v>Liisi KOIT</v>
      </c>
      <c r="AY56" s="129" t="str">
        <f>IF(AND(N56=0,O56=0),"",N56&amp;" - "&amp;O56)</f>
        <v>9 - 11</v>
      </c>
      <c r="AZ56" s="129" t="str">
        <f>IF(AND(P56=0,Q56=0),"",P56&amp;" - "&amp;Q56)</f>
        <v>11 - 5</v>
      </c>
      <c r="BA56" s="129" t="str">
        <f>IF(AND(R56=0,S56=0),"",R56&amp;" - "&amp;S56)</f>
        <v>11 - 4</v>
      </c>
      <c r="BB56" s="129" t="str">
        <f>IF(AND(T56=0,U56=0),"",T56&amp;" - "&amp;U56)</f>
        <v>12 - 10</v>
      </c>
      <c r="BC56" s="129" t="str">
        <f>IF(AND(V56=0,W56=0),"",V56&amp;" - "&amp;W56)</f>
        <v/>
      </c>
      <c r="BD56" s="131" t="str">
        <f>IF(AND(AH56=0,AJ56=0),"",AH56&amp;" - "&amp;AJ56)</f>
        <v>3 - 1</v>
      </c>
      <c r="BE56" s="132">
        <f t="shared" si="96"/>
        <v>3</v>
      </c>
      <c r="BF56" s="132">
        <f t="shared" si="96"/>
        <v>0</v>
      </c>
      <c r="BH56" s="129" t="str">
        <f>D56</f>
        <v>C</v>
      </c>
      <c r="BI56" s="130" t="str">
        <f t="shared" si="84"/>
        <v>Tatjana TŠISTJAKOVA</v>
      </c>
      <c r="BJ56" s="129" t="str">
        <f>G56</f>
        <v>Z</v>
      </c>
      <c r="BK56" s="130" t="str">
        <f t="shared" si="85"/>
        <v>Liisi KOIT</v>
      </c>
      <c r="BL56" s="135">
        <f t="shared" si="86"/>
        <v>9</v>
      </c>
      <c r="BM56" s="135">
        <f t="shared" si="87"/>
        <v>11</v>
      </c>
      <c r="BN56" s="135">
        <f t="shared" si="88"/>
        <v>11</v>
      </c>
      <c r="BO56" s="135">
        <f t="shared" si="89"/>
        <v>5</v>
      </c>
      <c r="BP56" s="135">
        <f t="shared" si="90"/>
        <v>11</v>
      </c>
      <c r="BQ56" s="135">
        <f t="shared" si="91"/>
        <v>4</v>
      </c>
      <c r="BR56" s="135">
        <f t="shared" si="92"/>
        <v>12</v>
      </c>
      <c r="BS56" s="135">
        <f t="shared" si="93"/>
        <v>10</v>
      </c>
      <c r="BT56" s="135" t="str">
        <f t="shared" si="94"/>
        <v/>
      </c>
      <c r="BU56" s="135" t="str">
        <f t="shared" si="95"/>
        <v/>
      </c>
      <c r="BV56" s="136" t="str">
        <f>IF(AND(AH56=0,AJ56=0),"",AH56&amp;" - "&amp;AJ56)</f>
        <v>3 - 1</v>
      </c>
      <c r="BW56" s="138">
        <f>BW55+AK56</f>
        <v>3</v>
      </c>
      <c r="BX56" s="138">
        <f>AL56+BX55</f>
        <v>0</v>
      </c>
      <c r="BZ56" s="109" t="str">
        <f>IF(BL56="","",BI56)</f>
        <v>Tatjana TŠISTJAKOVA</v>
      </c>
      <c r="CA56" s="109" t="str">
        <f>IF(BZ56="","",CA54)</f>
        <v>Aseri Spordiklubi</v>
      </c>
      <c r="CB56" s="109" t="str">
        <f>IF(BL56="","",BK56)</f>
        <v>Liisi KOIT</v>
      </c>
      <c r="CC56" s="109" t="str">
        <f>IF(CB56="","",CC54)</f>
        <v>Pärnu-Jaagupi LTK</v>
      </c>
      <c r="CE56" s="109" t="str">
        <f t="shared" si="20"/>
        <v>3:1</v>
      </c>
      <c r="CF56" s="109" t="str">
        <f>IF(AH56=AJ56,"",IF(AH56&gt;AJ56,E56,H56))</f>
        <v>Tatjana TŠISTJAKOVA</v>
      </c>
      <c r="CG56" s="109" t="str">
        <f>IF(AH56=AJ56,"",IF(AH56&gt;AJ56,H56,E56))</f>
        <v>Liisi KOIT</v>
      </c>
    </row>
    <row r="57" spans="1:85" s="109" customFormat="1" hidden="1" outlineLevel="1">
      <c r="A57" s="116">
        <f t="shared" si="25"/>
        <v>6</v>
      </c>
      <c r="B57" s="87">
        <v>55</v>
      </c>
      <c r="C57" s="92">
        <v>7</v>
      </c>
      <c r="D57" s="87"/>
      <c r="E57" s="88" t="s">
        <v>155</v>
      </c>
      <c r="F57" s="92">
        <v>10</v>
      </c>
      <c r="G57" s="87"/>
      <c r="H57" s="88" t="s">
        <v>151</v>
      </c>
      <c r="I57" s="291" t="s">
        <v>86</v>
      </c>
      <c r="J57" s="291" t="s">
        <v>99</v>
      </c>
      <c r="K57" s="291" t="s">
        <v>91</v>
      </c>
      <c r="L57" s="291" t="s">
        <v>93</v>
      </c>
      <c r="M57" s="291" t="s">
        <v>94</v>
      </c>
      <c r="N57" s="285">
        <v>11</v>
      </c>
      <c r="O57" s="285">
        <v>6</v>
      </c>
      <c r="P57" s="285">
        <v>5</v>
      </c>
      <c r="Q57" s="285">
        <v>11</v>
      </c>
      <c r="R57" s="285">
        <v>8</v>
      </c>
      <c r="S57" s="285">
        <v>11</v>
      </c>
      <c r="T57" s="285">
        <v>11</v>
      </c>
      <c r="U57" s="285">
        <v>4</v>
      </c>
      <c r="V57" s="285">
        <v>11</v>
      </c>
      <c r="W57" s="285">
        <v>9</v>
      </c>
      <c r="X57" s="293">
        <v>1</v>
      </c>
      <c r="Y57" s="293">
        <v>0</v>
      </c>
      <c r="Z57" s="293">
        <v>0</v>
      </c>
      <c r="AA57" s="293">
        <v>1</v>
      </c>
      <c r="AB57" s="293">
        <v>1</v>
      </c>
      <c r="AC57" s="293">
        <v>0</v>
      </c>
      <c r="AD57" s="293">
        <v>1</v>
      </c>
      <c r="AE57" s="293">
        <v>1</v>
      </c>
      <c r="AF57" s="293">
        <v>0</v>
      </c>
      <c r="AG57" s="293">
        <v>0</v>
      </c>
      <c r="AH57" s="295">
        <v>3</v>
      </c>
      <c r="AI57" s="295" t="s">
        <v>83</v>
      </c>
      <c r="AJ57" s="295">
        <v>2</v>
      </c>
      <c r="AK57" s="298">
        <f>RANK(AH57,AH57:AJ57,1)-1</f>
        <v>1</v>
      </c>
      <c r="AL57" s="299">
        <f>RANK(AJ57,AH57:AJ57,1)-1</f>
        <v>0</v>
      </c>
      <c r="AT57" s="115"/>
      <c r="AU57" s="300" t="s">
        <v>143</v>
      </c>
      <c r="AV57" s="130" t="str">
        <f t="shared" si="82"/>
        <v>Karmen KOZMA</v>
      </c>
      <c r="AW57" s="300" t="s">
        <v>143</v>
      </c>
      <c r="AX57" s="130" t="str">
        <f t="shared" si="83"/>
        <v>Ketrin SALUMAA</v>
      </c>
      <c r="AY57" s="302" t="str">
        <f>IF(AND(N57=0,O57=0),"",N57&amp;" - "&amp;O57)</f>
        <v>11 - 6</v>
      </c>
      <c r="AZ57" s="302" t="str">
        <f>IF(AND(P57=0,Q57=0),"",P57&amp;" - "&amp;Q57)</f>
        <v>5 - 11</v>
      </c>
      <c r="BA57" s="302" t="str">
        <f>IF(AND(R57=0,S57=0),"",R57&amp;" - "&amp;S57)</f>
        <v>8 - 11</v>
      </c>
      <c r="BB57" s="302" t="str">
        <f>IF(AND(T57=0,U57=0),"",T57&amp;" - "&amp;U57)</f>
        <v>11 - 4</v>
      </c>
      <c r="BC57" s="302" t="str">
        <f>IF(AND(V57=0,W57=0),"",V57&amp;" - "&amp;W57)</f>
        <v>11 - 9</v>
      </c>
      <c r="BD57" s="309" t="str">
        <f>IF(AND(AH57=0,AJ57=0),"",AH57&amp;" - "&amp;AJ57)</f>
        <v>3 - 2</v>
      </c>
      <c r="BE57" s="297">
        <f t="shared" si="96"/>
        <v>4</v>
      </c>
      <c r="BF57" s="297">
        <f t="shared" si="96"/>
        <v>0</v>
      </c>
      <c r="BH57" s="129"/>
      <c r="BI57" s="130" t="str">
        <f t="shared" si="84"/>
        <v>Karmen KOZMA</v>
      </c>
      <c r="BJ57" s="129"/>
      <c r="BK57" s="130" t="str">
        <f t="shared" si="85"/>
        <v>Ketrin SALUMAA</v>
      </c>
      <c r="BL57" s="305">
        <f t="shared" si="86"/>
        <v>11</v>
      </c>
      <c r="BM57" s="305">
        <f t="shared" si="87"/>
        <v>6</v>
      </c>
      <c r="BN57" s="305">
        <f t="shared" si="88"/>
        <v>5</v>
      </c>
      <c r="BO57" s="305">
        <f t="shared" si="89"/>
        <v>11</v>
      </c>
      <c r="BP57" s="305">
        <f t="shared" si="90"/>
        <v>8</v>
      </c>
      <c r="BQ57" s="305">
        <f t="shared" si="91"/>
        <v>11</v>
      </c>
      <c r="BR57" s="305">
        <f t="shared" si="92"/>
        <v>11</v>
      </c>
      <c r="BS57" s="305">
        <f t="shared" si="93"/>
        <v>4</v>
      </c>
      <c r="BT57" s="305">
        <f t="shared" si="94"/>
        <v>11</v>
      </c>
      <c r="BU57" s="305">
        <f t="shared" si="95"/>
        <v>9</v>
      </c>
      <c r="BV57" s="307" t="str">
        <f>IF(AND(AH57=0,AJ57=0),"",AH57&amp;" - "&amp;AJ57)</f>
        <v>3 - 2</v>
      </c>
      <c r="BW57" s="303">
        <f>AK57+BW56</f>
        <v>4</v>
      </c>
      <c r="BX57" s="303">
        <f>AL57+BX56</f>
        <v>0</v>
      </c>
      <c r="CE57" s="109" t="str">
        <f t="shared" si="20"/>
        <v>3:2</v>
      </c>
    </row>
    <row r="58" spans="1:85" s="109" customFormat="1" hidden="1" outlineLevel="1">
      <c r="A58" s="116">
        <f t="shared" si="25"/>
        <v>6</v>
      </c>
      <c r="B58" s="87">
        <v>56</v>
      </c>
      <c r="C58" s="92">
        <v>4</v>
      </c>
      <c r="D58" s="87"/>
      <c r="E58" s="88" t="s">
        <v>109</v>
      </c>
      <c r="F58" s="92">
        <v>12</v>
      </c>
      <c r="G58" s="87"/>
      <c r="H58" s="88" t="s">
        <v>153</v>
      </c>
      <c r="I58" s="291"/>
      <c r="J58" s="291"/>
      <c r="K58" s="291"/>
      <c r="L58" s="291"/>
      <c r="M58" s="291"/>
      <c r="N58" s="286"/>
      <c r="O58" s="286"/>
      <c r="P58" s="286"/>
      <c r="Q58" s="286"/>
      <c r="R58" s="286"/>
      <c r="S58" s="286"/>
      <c r="T58" s="286"/>
      <c r="U58" s="286"/>
      <c r="V58" s="286"/>
      <c r="W58" s="286"/>
      <c r="X58" s="294"/>
      <c r="Y58" s="294"/>
      <c r="Z58" s="294"/>
      <c r="AA58" s="294"/>
      <c r="AB58" s="294"/>
      <c r="AC58" s="294"/>
      <c r="AD58" s="294"/>
      <c r="AE58" s="294"/>
      <c r="AF58" s="294"/>
      <c r="AG58" s="294"/>
      <c r="AH58" s="296"/>
      <c r="AI58" s="296"/>
      <c r="AJ58" s="296"/>
      <c r="AK58" s="298"/>
      <c r="AL58" s="299"/>
      <c r="AT58" s="115"/>
      <c r="AU58" s="301"/>
      <c r="AV58" s="130" t="str">
        <f t="shared" si="82"/>
        <v>Reelica HANSON</v>
      </c>
      <c r="AW58" s="301"/>
      <c r="AX58" s="130" t="str">
        <f t="shared" si="83"/>
        <v>Liisi KOIT</v>
      </c>
      <c r="AY58" s="302"/>
      <c r="AZ58" s="302"/>
      <c r="BA58" s="302"/>
      <c r="BB58" s="302"/>
      <c r="BC58" s="302"/>
      <c r="BD58" s="309"/>
      <c r="BE58" s="297"/>
      <c r="BF58" s="297"/>
      <c r="BH58" s="129"/>
      <c r="BI58" s="130" t="str">
        <f t="shared" si="84"/>
        <v>Reelica HANSON</v>
      </c>
      <c r="BJ58" s="129"/>
      <c r="BK58" s="130" t="str">
        <f t="shared" si="85"/>
        <v>Liisi KOIT</v>
      </c>
      <c r="BL58" s="306" t="str">
        <f t="shared" si="86"/>
        <v/>
      </c>
      <c r="BM58" s="306" t="str">
        <f t="shared" si="87"/>
        <v/>
      </c>
      <c r="BN58" s="306" t="str">
        <f t="shared" si="88"/>
        <v/>
      </c>
      <c r="BO58" s="306" t="str">
        <f t="shared" si="89"/>
        <v/>
      </c>
      <c r="BP58" s="306" t="str">
        <f t="shared" si="90"/>
        <v/>
      </c>
      <c r="BQ58" s="306" t="str">
        <f t="shared" si="91"/>
        <v/>
      </c>
      <c r="BR58" s="306" t="str">
        <f t="shared" si="92"/>
        <v/>
      </c>
      <c r="BS58" s="306" t="str">
        <f t="shared" si="93"/>
        <v/>
      </c>
      <c r="BT58" s="306" t="str">
        <f t="shared" si="94"/>
        <v/>
      </c>
      <c r="BU58" s="306" t="str">
        <f t="shared" si="95"/>
        <v/>
      </c>
      <c r="BV58" s="308"/>
      <c r="BW58" s="304"/>
      <c r="BX58" s="304"/>
      <c r="CE58" s="109" t="str">
        <f t="shared" si="20"/>
        <v>:</v>
      </c>
    </row>
    <row r="59" spans="1:85" s="109" customFormat="1" hidden="1" outlineLevel="1">
      <c r="A59" s="116">
        <f t="shared" si="25"/>
        <v>6</v>
      </c>
      <c r="B59" s="87">
        <v>57</v>
      </c>
      <c r="C59" s="87">
        <v>4</v>
      </c>
      <c r="D59" s="87" t="s">
        <v>77</v>
      </c>
      <c r="E59" s="88" t="s">
        <v>109</v>
      </c>
      <c r="F59" s="87">
        <v>10</v>
      </c>
      <c r="G59" s="87" t="s">
        <v>85</v>
      </c>
      <c r="H59" s="88" t="s">
        <v>151</v>
      </c>
      <c r="I59" s="89" t="s">
        <v>82</v>
      </c>
      <c r="J59" s="89" t="s">
        <v>82</v>
      </c>
      <c r="K59" s="89" t="s">
        <v>82</v>
      </c>
      <c r="L59" s="89" t="s">
        <v>82</v>
      </c>
      <c r="M59" s="89" t="s">
        <v>82</v>
      </c>
      <c r="N59" s="87">
        <v>0</v>
      </c>
      <c r="O59" s="87">
        <v>0</v>
      </c>
      <c r="P59" s="87">
        <v>0</v>
      </c>
      <c r="Q59" s="87">
        <v>0</v>
      </c>
      <c r="R59" s="87">
        <v>0</v>
      </c>
      <c r="S59" s="87">
        <v>0</v>
      </c>
      <c r="T59" s="87">
        <v>0</v>
      </c>
      <c r="U59" s="87">
        <v>0</v>
      </c>
      <c r="V59" s="87">
        <v>0</v>
      </c>
      <c r="W59" s="87">
        <v>0</v>
      </c>
      <c r="X59" s="90">
        <v>0</v>
      </c>
      <c r="Y59" s="90">
        <v>0</v>
      </c>
      <c r="Z59" s="90">
        <v>0</v>
      </c>
      <c r="AA59" s="90">
        <v>0</v>
      </c>
      <c r="AB59" s="90">
        <v>0</v>
      </c>
      <c r="AC59" s="90">
        <v>0</v>
      </c>
      <c r="AD59" s="90">
        <v>0</v>
      </c>
      <c r="AE59" s="90">
        <v>0</v>
      </c>
      <c r="AF59" s="90">
        <v>0</v>
      </c>
      <c r="AG59" s="90">
        <v>0</v>
      </c>
      <c r="AH59" s="91">
        <v>0</v>
      </c>
      <c r="AI59" s="91" t="s">
        <v>83</v>
      </c>
      <c r="AJ59" s="91">
        <v>0</v>
      </c>
      <c r="AK59" s="128">
        <f>RANK(AH59,AH59:AJ59,1)-1</f>
        <v>0</v>
      </c>
      <c r="AL59" s="128">
        <f>RANK(AJ59,AH59:AJ59,1)-1</f>
        <v>0</v>
      </c>
      <c r="AM59" s="114"/>
      <c r="AN59" s="114"/>
      <c r="AO59" s="139"/>
      <c r="AP59" s="139"/>
      <c r="AQ59" s="139"/>
      <c r="AR59" s="139"/>
      <c r="AT59" s="115"/>
      <c r="AU59" s="129" t="str">
        <f>D59</f>
        <v>A</v>
      </c>
      <c r="AV59" s="130" t="str">
        <f t="shared" si="82"/>
        <v>Reelica HANSON</v>
      </c>
      <c r="AW59" s="129" t="str">
        <f>G59</f>
        <v>X</v>
      </c>
      <c r="AX59" s="130" t="str">
        <f t="shared" si="83"/>
        <v>Ketrin SALUMAA</v>
      </c>
      <c r="AY59" s="129" t="str">
        <f>IF(AND(N59=0,O59=0),"",N59&amp;" - "&amp;O59)</f>
        <v/>
      </c>
      <c r="AZ59" s="129" t="str">
        <f>IF(AND(P59=0,Q59=0),"",P59&amp;" - "&amp;Q59)</f>
        <v/>
      </c>
      <c r="BA59" s="129" t="str">
        <f>IF(AND(R59=0,S59=0),"",R59&amp;" - "&amp;S59)</f>
        <v/>
      </c>
      <c r="BB59" s="129" t="str">
        <f>IF(AND(T59=0,U59=0),"",T59&amp;" - "&amp;U59)</f>
        <v/>
      </c>
      <c r="BC59" s="129" t="str">
        <f>IF(AND(V59=0,W59=0),"",V59&amp;" - "&amp;W59)</f>
        <v/>
      </c>
      <c r="BD59" s="131" t="str">
        <f>IF(AND(AH59=0,AJ59=0),"",AH59&amp;" - "&amp;AJ59)</f>
        <v/>
      </c>
      <c r="BE59" s="132">
        <f>BE57+AK59</f>
        <v>4</v>
      </c>
      <c r="BF59" s="132">
        <f>BF57+AL59</f>
        <v>0</v>
      </c>
      <c r="BH59" s="129" t="str">
        <f>D59</f>
        <v>A</v>
      </c>
      <c r="BI59" s="130" t="str">
        <f t="shared" si="84"/>
        <v>Reelica HANSON</v>
      </c>
      <c r="BJ59" s="129" t="str">
        <f>G59</f>
        <v>X</v>
      </c>
      <c r="BK59" s="130" t="str">
        <f t="shared" si="85"/>
        <v>Ketrin SALUMAA</v>
      </c>
      <c r="BL59" s="135" t="str">
        <f t="shared" si="86"/>
        <v/>
      </c>
      <c r="BM59" s="135" t="str">
        <f t="shared" si="87"/>
        <v/>
      </c>
      <c r="BN59" s="135" t="str">
        <f t="shared" si="88"/>
        <v/>
      </c>
      <c r="BO59" s="135" t="str">
        <f t="shared" si="89"/>
        <v/>
      </c>
      <c r="BP59" s="135" t="str">
        <f t="shared" si="90"/>
        <v/>
      </c>
      <c r="BQ59" s="135" t="str">
        <f t="shared" si="91"/>
        <v/>
      </c>
      <c r="BR59" s="135" t="str">
        <f t="shared" si="92"/>
        <v/>
      </c>
      <c r="BS59" s="135" t="str">
        <f t="shared" si="93"/>
        <v/>
      </c>
      <c r="BT59" s="135" t="str">
        <f t="shared" si="94"/>
        <v/>
      </c>
      <c r="BU59" s="135" t="str">
        <f t="shared" si="95"/>
        <v/>
      </c>
      <c r="BV59" s="136" t="str">
        <f>IF(AND(AH59=0,AJ59=0),"",AH59&amp;" - "&amp;AJ59)</f>
        <v/>
      </c>
      <c r="BW59" s="138">
        <f>BW57+AK59</f>
        <v>4</v>
      </c>
      <c r="BX59" s="138">
        <f>AL59+BX57</f>
        <v>0</v>
      </c>
      <c r="BZ59" s="109" t="str">
        <f>IF(BL59="","",BI59)</f>
        <v/>
      </c>
      <c r="CA59" s="109" t="str">
        <f>IF(BZ59="","",CA54)</f>
        <v/>
      </c>
      <c r="CB59" s="109" t="str">
        <f>IF(BL59="","",BK59)</f>
        <v/>
      </c>
      <c r="CC59" s="109" t="str">
        <f>IF(CB59="","",CC54)</f>
        <v/>
      </c>
      <c r="CE59" s="109" t="str">
        <f t="shared" si="20"/>
        <v>:</v>
      </c>
      <c r="CF59" s="109" t="str">
        <f>IF(AH59=AJ59,"",IF(AH59&gt;AJ59,E59,H59))</f>
        <v/>
      </c>
      <c r="CG59" s="109" t="str">
        <f>IF(AH59=AJ59,"",IF(AH59&gt;AJ59,H59,E59))</f>
        <v/>
      </c>
    </row>
    <row r="60" spans="1:85" hidden="1" outlineLevel="1">
      <c r="A60" s="116">
        <f t="shared" si="25"/>
        <v>6</v>
      </c>
      <c r="B60" s="87">
        <v>58</v>
      </c>
      <c r="C60" s="93">
        <v>6</v>
      </c>
      <c r="D60" s="93" t="s">
        <v>87</v>
      </c>
      <c r="E60" s="88" t="s">
        <v>111</v>
      </c>
      <c r="F60" s="93">
        <v>11</v>
      </c>
      <c r="G60" s="93" t="s">
        <v>78</v>
      </c>
      <c r="H60" s="88" t="s">
        <v>154</v>
      </c>
      <c r="I60" s="89" t="s">
        <v>82</v>
      </c>
      <c r="J60" s="89" t="s">
        <v>82</v>
      </c>
      <c r="K60" s="89" t="s">
        <v>82</v>
      </c>
      <c r="L60" s="89" t="s">
        <v>82</v>
      </c>
      <c r="M60" s="89" t="s">
        <v>82</v>
      </c>
      <c r="N60" s="87">
        <v>0</v>
      </c>
      <c r="O60" s="87">
        <v>0</v>
      </c>
      <c r="P60" s="87">
        <v>0</v>
      </c>
      <c r="Q60" s="87">
        <v>0</v>
      </c>
      <c r="R60" s="87">
        <v>0</v>
      </c>
      <c r="S60" s="87">
        <v>0</v>
      </c>
      <c r="T60" s="87">
        <v>0</v>
      </c>
      <c r="U60" s="87">
        <v>0</v>
      </c>
      <c r="V60" s="87">
        <v>0</v>
      </c>
      <c r="W60" s="87">
        <v>0</v>
      </c>
      <c r="X60" s="90">
        <v>0</v>
      </c>
      <c r="Y60" s="90">
        <v>0</v>
      </c>
      <c r="Z60" s="90">
        <v>0</v>
      </c>
      <c r="AA60" s="90">
        <v>0</v>
      </c>
      <c r="AB60" s="90">
        <v>0</v>
      </c>
      <c r="AC60" s="90">
        <v>0</v>
      </c>
      <c r="AD60" s="90">
        <v>0</v>
      </c>
      <c r="AE60" s="90">
        <v>0</v>
      </c>
      <c r="AF60" s="90">
        <v>0</v>
      </c>
      <c r="AG60" s="90">
        <v>0</v>
      </c>
      <c r="AH60" s="91">
        <v>0</v>
      </c>
      <c r="AI60" s="91" t="s">
        <v>83</v>
      </c>
      <c r="AJ60" s="91">
        <v>0</v>
      </c>
      <c r="AK60" s="128">
        <f>RANK(AH60,AH60:AJ60,1)-1</f>
        <v>0</v>
      </c>
      <c r="AL60" s="128">
        <f>RANK(AJ60,AH60:AJ60,1)-1</f>
        <v>0</v>
      </c>
      <c r="AT60" s="115"/>
      <c r="AU60" s="129" t="str">
        <f>D60</f>
        <v>C</v>
      </c>
      <c r="AV60" s="130" t="str">
        <f t="shared" si="82"/>
        <v>Tatjana TŠISTJAKOVA</v>
      </c>
      <c r="AW60" s="129" t="str">
        <f>G60</f>
        <v>Y</v>
      </c>
      <c r="AX60" s="130" t="str">
        <f t="shared" si="83"/>
        <v>Karolin FIGOL</v>
      </c>
      <c r="AY60" s="129" t="str">
        <f>IF(AND(N60=0,O60=0),"",N60&amp;" - "&amp;O60)</f>
        <v/>
      </c>
      <c r="AZ60" s="129" t="str">
        <f>IF(AND(P60=0,Q60=0),"",P60&amp;" - "&amp;Q60)</f>
        <v/>
      </c>
      <c r="BA60" s="129" t="str">
        <f>IF(AND(R60=0,S60=0),"",R60&amp;" - "&amp;S60)</f>
        <v/>
      </c>
      <c r="BB60" s="129" t="str">
        <f>IF(AND(T60=0,U60=0),"",T60&amp;" - "&amp;U60)</f>
        <v/>
      </c>
      <c r="BC60" s="129" t="str">
        <f>IF(AND(V60=0,W60=0),"",V60&amp;" - "&amp;W60)</f>
        <v/>
      </c>
      <c r="BD60" s="131" t="str">
        <f>IF(AND(AH60=0,AJ60=0),"",AH60&amp;" - "&amp;AJ60)</f>
        <v/>
      </c>
      <c r="BE60" s="132">
        <f>BE59+AK60</f>
        <v>4</v>
      </c>
      <c r="BF60" s="132">
        <f>BF59+AL60</f>
        <v>0</v>
      </c>
      <c r="BH60" s="129" t="str">
        <f>D60</f>
        <v>C</v>
      </c>
      <c r="BI60" s="130" t="str">
        <f t="shared" si="84"/>
        <v>Tatjana TŠISTJAKOVA</v>
      </c>
      <c r="BJ60" s="129" t="str">
        <f>G60</f>
        <v>Y</v>
      </c>
      <c r="BK60" s="130" t="str">
        <f t="shared" si="85"/>
        <v>Karolin FIGOL</v>
      </c>
      <c r="BL60" s="135" t="str">
        <f t="shared" si="86"/>
        <v/>
      </c>
      <c r="BM60" s="135" t="str">
        <f t="shared" si="87"/>
        <v/>
      </c>
      <c r="BN60" s="135" t="str">
        <f t="shared" si="88"/>
        <v/>
      </c>
      <c r="BO60" s="135" t="str">
        <f t="shared" si="89"/>
        <v/>
      </c>
      <c r="BP60" s="135" t="str">
        <f t="shared" si="90"/>
        <v/>
      </c>
      <c r="BQ60" s="135" t="str">
        <f t="shared" si="91"/>
        <v/>
      </c>
      <c r="BR60" s="135" t="str">
        <f t="shared" si="92"/>
        <v/>
      </c>
      <c r="BS60" s="135" t="str">
        <f t="shared" si="93"/>
        <v/>
      </c>
      <c r="BT60" s="135" t="str">
        <f t="shared" si="94"/>
        <v/>
      </c>
      <c r="BU60" s="135" t="str">
        <f t="shared" si="95"/>
        <v/>
      </c>
      <c r="BV60" s="136" t="str">
        <f>IF(AND(AH60=0,AJ60=0),"",AH60&amp;" - "&amp;AJ60)</f>
        <v/>
      </c>
      <c r="BW60" s="138">
        <f>BW59+AK60</f>
        <v>4</v>
      </c>
      <c r="BX60" s="138">
        <f>AL60+BX59</f>
        <v>0</v>
      </c>
      <c r="BZ60" s="109" t="str">
        <f>IF(BL60="","",BI60)</f>
        <v/>
      </c>
      <c r="CA60" s="109" t="str">
        <f>IF(BZ60="","",CA54)</f>
        <v/>
      </c>
      <c r="CB60" s="109" t="str">
        <f>IF(BL60="","",BK60)</f>
        <v/>
      </c>
      <c r="CC60" s="109" t="str">
        <f>IF(CB60="","",CC54)</f>
        <v/>
      </c>
      <c r="CE60" s="109" t="str">
        <f t="shared" si="20"/>
        <v>:</v>
      </c>
      <c r="CF60" s="109" t="str">
        <f>IF(AH60=AJ60,"",IF(AH60&gt;AJ60,E60,H60))</f>
        <v/>
      </c>
      <c r="CG60" s="109" t="str">
        <f>IF(AH60=AJ60,"",IF(AH60&gt;AJ60,H60,E60))</f>
        <v/>
      </c>
    </row>
    <row r="61" spans="1:85" hidden="1" outlineLevel="1">
      <c r="A61" s="153">
        <f t="shared" si="25"/>
        <v>6</v>
      </c>
      <c r="B61" s="96">
        <v>59</v>
      </c>
      <c r="C61" s="94">
        <v>5</v>
      </c>
      <c r="D61" s="94" t="s">
        <v>84</v>
      </c>
      <c r="E61" s="95" t="s">
        <v>129</v>
      </c>
      <c r="F61" s="94">
        <v>12</v>
      </c>
      <c r="G61" s="94" t="s">
        <v>88</v>
      </c>
      <c r="H61" s="95" t="s">
        <v>153</v>
      </c>
      <c r="I61" s="89" t="s">
        <v>82</v>
      </c>
      <c r="J61" s="89" t="s">
        <v>82</v>
      </c>
      <c r="K61" s="89" t="s">
        <v>82</v>
      </c>
      <c r="L61" s="89" t="s">
        <v>82</v>
      </c>
      <c r="M61" s="89" t="s">
        <v>82</v>
      </c>
      <c r="N61" s="96">
        <v>0</v>
      </c>
      <c r="O61" s="96">
        <v>0</v>
      </c>
      <c r="P61" s="96">
        <v>0</v>
      </c>
      <c r="Q61" s="96">
        <v>0</v>
      </c>
      <c r="R61" s="96">
        <v>0</v>
      </c>
      <c r="S61" s="96">
        <v>0</v>
      </c>
      <c r="T61" s="96">
        <v>0</v>
      </c>
      <c r="U61" s="96">
        <v>0</v>
      </c>
      <c r="V61" s="96">
        <v>0</v>
      </c>
      <c r="W61" s="96">
        <v>0</v>
      </c>
      <c r="X61" s="97">
        <v>0</v>
      </c>
      <c r="Y61" s="97">
        <v>0</v>
      </c>
      <c r="Z61" s="97">
        <v>0</v>
      </c>
      <c r="AA61" s="97">
        <v>0</v>
      </c>
      <c r="AB61" s="97">
        <v>0</v>
      </c>
      <c r="AC61" s="97">
        <v>0</v>
      </c>
      <c r="AD61" s="97">
        <v>0</v>
      </c>
      <c r="AE61" s="97">
        <v>0</v>
      </c>
      <c r="AF61" s="97">
        <v>0</v>
      </c>
      <c r="AG61" s="97">
        <v>0</v>
      </c>
      <c r="AH61" s="98">
        <v>0</v>
      </c>
      <c r="AI61" s="98" t="s">
        <v>83</v>
      </c>
      <c r="AJ61" s="98">
        <v>0</v>
      </c>
      <c r="AK61" s="128">
        <f>RANK(AH61,AH61:AJ61,1)-1</f>
        <v>0</v>
      </c>
      <c r="AL61" s="128">
        <f>RANK(AJ61,AH61:AJ61,1)-1</f>
        <v>0</v>
      </c>
      <c r="AM61" s="142">
        <v>1</v>
      </c>
      <c r="AN61" s="142">
        <v>1</v>
      </c>
      <c r="AT61" s="115"/>
      <c r="AU61" s="129" t="str">
        <f>D61</f>
        <v>B</v>
      </c>
      <c r="AV61" s="130" t="str">
        <f t="shared" si="82"/>
        <v>Ina JOSEPSONE (välis)</v>
      </c>
      <c r="AW61" s="129" t="str">
        <f>G61</f>
        <v>Z</v>
      </c>
      <c r="AX61" s="130" t="str">
        <f t="shared" si="83"/>
        <v>Liisi KOIT</v>
      </c>
      <c r="AY61" s="129" t="str">
        <f>IF(AND(N61=0,O61=0),"",N61&amp;" - "&amp;O61)</f>
        <v/>
      </c>
      <c r="AZ61" s="129" t="str">
        <f>IF(AND(P61=0,Q61=0),"",P61&amp;" - "&amp;Q61)</f>
        <v/>
      </c>
      <c r="BA61" s="129" t="str">
        <f>IF(AND(R61=0,S61=0),"",R61&amp;" - "&amp;S61)</f>
        <v/>
      </c>
      <c r="BB61" s="129" t="str">
        <f>IF(AND(T61=0,U61=0),"",T61&amp;" - "&amp;U61)</f>
        <v/>
      </c>
      <c r="BC61" s="129" t="str">
        <f>IF(AND(V61=0,W61=0),"",V61&amp;" - "&amp;W61)</f>
        <v/>
      </c>
      <c r="BD61" s="131" t="str">
        <f>IF(AND(AH61=0,AJ61=0),"",AH61&amp;" - "&amp;AJ61)</f>
        <v/>
      </c>
      <c r="BE61" s="132">
        <f>BE60+AK61</f>
        <v>4</v>
      </c>
      <c r="BF61" s="132">
        <f>BF60+AL61</f>
        <v>0</v>
      </c>
      <c r="BH61" s="129" t="str">
        <f>D61</f>
        <v>B</v>
      </c>
      <c r="BI61" s="130" t="str">
        <f t="shared" si="84"/>
        <v>Ina JOSEPSONE (välis)</v>
      </c>
      <c r="BJ61" s="129" t="str">
        <f>G61</f>
        <v>Z</v>
      </c>
      <c r="BK61" s="130" t="str">
        <f t="shared" si="85"/>
        <v>Liisi KOIT</v>
      </c>
      <c r="BL61" s="135" t="str">
        <f t="shared" si="86"/>
        <v/>
      </c>
      <c r="BM61" s="135" t="str">
        <f t="shared" si="87"/>
        <v/>
      </c>
      <c r="BN61" s="135" t="str">
        <f t="shared" si="88"/>
        <v/>
      </c>
      <c r="BO61" s="135" t="str">
        <f t="shared" si="89"/>
        <v/>
      </c>
      <c r="BP61" s="135" t="str">
        <f t="shared" si="90"/>
        <v/>
      </c>
      <c r="BQ61" s="135" t="str">
        <f t="shared" si="91"/>
        <v/>
      </c>
      <c r="BR61" s="135" t="str">
        <f t="shared" si="92"/>
        <v/>
      </c>
      <c r="BS61" s="135" t="str">
        <f t="shared" si="93"/>
        <v/>
      </c>
      <c r="BT61" s="135" t="str">
        <f t="shared" si="94"/>
        <v/>
      </c>
      <c r="BU61" s="135" t="str">
        <f t="shared" si="95"/>
        <v/>
      </c>
      <c r="BV61" s="136" t="str">
        <f>IF(AND(AH61=0,AJ61=0),"",AH61&amp;" - "&amp;AJ61)</f>
        <v/>
      </c>
      <c r="BW61" s="138">
        <f>BW60+AK61</f>
        <v>4</v>
      </c>
      <c r="BX61" s="138">
        <f>AL61+BX60</f>
        <v>0</v>
      </c>
      <c r="BZ61" s="109" t="str">
        <f>IF(BL61="","",BI61)</f>
        <v/>
      </c>
      <c r="CA61" s="109" t="str">
        <f>IF(BZ61="","",CA54)</f>
        <v/>
      </c>
      <c r="CB61" s="109" t="str">
        <f>IF(BL61="","",BK61)</f>
        <v/>
      </c>
      <c r="CC61" s="109" t="str">
        <f>IF(CB61="","",CC54)</f>
        <v/>
      </c>
      <c r="CE61" s="109" t="str">
        <f t="shared" si="20"/>
        <v>:</v>
      </c>
      <c r="CF61" s="109" t="str">
        <f>IF(AH61=AJ61,"",IF(AH61&gt;AJ61,E61,H61))</f>
        <v/>
      </c>
      <c r="CG61" s="109" t="str">
        <f>IF(AH61=AJ61,"",IF(AH61&gt;AJ61,H61,E61))</f>
        <v/>
      </c>
    </row>
    <row r="62" spans="1:85" hidden="1" outlineLevel="1">
      <c r="A62" s="154">
        <f t="shared" si="25"/>
        <v>6</v>
      </c>
      <c r="B62" s="101">
        <v>60</v>
      </c>
      <c r="C62" s="99"/>
      <c r="D62" s="99"/>
      <c r="E62" s="99"/>
      <c r="F62" s="99"/>
      <c r="G62" s="99"/>
      <c r="H62" s="99"/>
      <c r="I62" s="100"/>
      <c r="J62" s="100"/>
      <c r="K62" s="100"/>
      <c r="L62" s="100"/>
      <c r="M62" s="100"/>
      <c r="N62" s="101"/>
      <c r="O62" s="101"/>
      <c r="P62" s="101"/>
      <c r="Q62" s="101"/>
      <c r="R62" s="101"/>
      <c r="S62" s="101"/>
      <c r="T62" s="101"/>
      <c r="U62" s="101"/>
      <c r="V62" s="101"/>
      <c r="W62" s="101"/>
      <c r="X62" s="102"/>
      <c r="Y62" s="102"/>
      <c r="Z62" s="102"/>
      <c r="AA62" s="102"/>
      <c r="AB62" s="102"/>
      <c r="AC62" s="102"/>
      <c r="AD62" s="102"/>
      <c r="AE62" s="102"/>
      <c r="AF62" s="102"/>
      <c r="AG62" s="102"/>
      <c r="AH62" s="103"/>
      <c r="AI62" s="103"/>
      <c r="AJ62" s="104"/>
      <c r="AK62" s="144">
        <f>SUM(AK54:AK61)</f>
        <v>4</v>
      </c>
      <c r="AL62" s="144">
        <f>SUM(AL54:AL61)</f>
        <v>0</v>
      </c>
      <c r="AM62" s="145" t="str">
        <f>IF(OR(ISNA(E54),AK62=AL62),"",IF(D53&lt;G53,AK62&amp;" - "&amp;AL62,AL62&amp;" - "&amp;AK62))</f>
        <v>4 - 0</v>
      </c>
      <c r="AN62" s="145">
        <f>IF(OR(ISNA(E54),AK62=AL62),"",IF(VALUE(LEFT(AM62))&gt;VALUE(RIGHT(AM62)),2,1))</f>
        <v>2</v>
      </c>
      <c r="AT62" s="146"/>
      <c r="AU62" s="147"/>
      <c r="AV62" s="148"/>
      <c r="AW62" s="147"/>
      <c r="AX62" s="148"/>
      <c r="AY62" s="147"/>
      <c r="AZ62" s="147"/>
      <c r="BA62" s="147"/>
      <c r="BB62" s="147"/>
      <c r="BC62" s="149"/>
      <c r="BD62" s="150"/>
      <c r="BE62" s="151"/>
      <c r="BF62" s="151"/>
      <c r="BZ62" t="s">
        <v>140</v>
      </c>
      <c r="CE62" s="109" t="str">
        <f t="shared" si="20"/>
        <v>:</v>
      </c>
      <c r="CF62" s="109" t="s">
        <v>140</v>
      </c>
      <c r="CG62" s="109"/>
    </row>
    <row r="63" spans="1:85" s="109" customFormat="1" hidden="1" outlineLevel="1">
      <c r="A63" s="152">
        <f>A53+1</f>
        <v>7</v>
      </c>
      <c r="B63" s="79">
        <v>61</v>
      </c>
      <c r="C63" s="87">
        <v>3</v>
      </c>
      <c r="D63" s="91">
        <v>8</v>
      </c>
      <c r="E63" s="117" t="s">
        <v>18</v>
      </c>
      <c r="F63" s="87">
        <v>9</v>
      </c>
      <c r="G63" s="91">
        <v>3</v>
      </c>
      <c r="H63" s="81" t="s">
        <v>46</v>
      </c>
      <c r="I63" s="82"/>
      <c r="J63" s="83"/>
      <c r="K63" s="83"/>
      <c r="L63" s="83"/>
      <c r="M63" s="83"/>
      <c r="N63" s="84"/>
      <c r="O63" s="84"/>
      <c r="P63" s="84"/>
      <c r="Q63" s="84"/>
      <c r="R63" s="84"/>
      <c r="S63" s="84"/>
      <c r="T63" s="84"/>
      <c r="U63" s="84"/>
      <c r="V63" s="84"/>
      <c r="W63" s="84"/>
      <c r="X63" s="85"/>
      <c r="Y63" s="85"/>
      <c r="Z63" s="85"/>
      <c r="AA63" s="85"/>
      <c r="AB63" s="85"/>
      <c r="AC63" s="85"/>
      <c r="AD63" s="85"/>
      <c r="AE63" s="85"/>
      <c r="AF63" s="85"/>
      <c r="AG63" s="85"/>
      <c r="AH63" s="85"/>
      <c r="AI63" s="85"/>
      <c r="AJ63" s="86"/>
      <c r="AO63" s="109" t="s">
        <v>132</v>
      </c>
      <c r="AP63" s="109" t="s">
        <v>132</v>
      </c>
      <c r="AT63" s="119" t="str">
        <f>"Match no "&amp;A63</f>
        <v>Match no 7</v>
      </c>
      <c r="AU63" s="120">
        <f>BE71</f>
        <v>0</v>
      </c>
      <c r="AV63" s="121" t="str">
        <f t="shared" ref="AV63:AV71" si="97">E63</f>
        <v>-</v>
      </c>
      <c r="AW63" s="120">
        <f>BF71</f>
        <v>0</v>
      </c>
      <c r="AX63" s="121" t="str">
        <f t="shared" ref="AX63:AX71" si="98">H63</f>
        <v>LTK Narova</v>
      </c>
      <c r="AY63" s="122" t="s">
        <v>133</v>
      </c>
      <c r="AZ63" s="122" t="s">
        <v>134</v>
      </c>
      <c r="BA63" s="122" t="s">
        <v>135</v>
      </c>
      <c r="BB63" s="122" t="s">
        <v>136</v>
      </c>
      <c r="BC63" s="122" t="s">
        <v>137</v>
      </c>
      <c r="BD63" s="123" t="s">
        <v>138</v>
      </c>
      <c r="BE63" s="292" t="s">
        <v>139</v>
      </c>
      <c r="BF63" s="292"/>
      <c r="BH63" s="124">
        <f>AK72</f>
        <v>0</v>
      </c>
      <c r="BI63" s="125" t="str">
        <f t="shared" ref="BI63:BI71" si="99">E63</f>
        <v>-</v>
      </c>
      <c r="BJ63" s="124">
        <f>AL72</f>
        <v>0</v>
      </c>
      <c r="BK63" s="125" t="str">
        <f t="shared" ref="BK63:BK71" si="100">H63</f>
        <v>LTK Narova</v>
      </c>
      <c r="BL63" s="287" t="s">
        <v>133</v>
      </c>
      <c r="BM63" s="288"/>
      <c r="BN63" s="287" t="s">
        <v>134</v>
      </c>
      <c r="BO63" s="288"/>
      <c r="BP63" s="287" t="s">
        <v>135</v>
      </c>
      <c r="BQ63" s="288"/>
      <c r="BR63" s="287" t="s">
        <v>136</v>
      </c>
      <c r="BS63" s="288"/>
      <c r="BT63" s="287" t="s">
        <v>137</v>
      </c>
      <c r="BU63" s="288"/>
      <c r="BV63" s="126" t="s">
        <v>138</v>
      </c>
      <c r="BW63" s="289" t="s">
        <v>139</v>
      </c>
      <c r="BX63" s="290"/>
      <c r="BZ63" s="109" t="s">
        <v>140</v>
      </c>
      <c r="CE63" s="109" t="str">
        <f t="shared" si="20"/>
        <v>s:G</v>
      </c>
      <c r="CF63" s="109" t="s">
        <v>140</v>
      </c>
    </row>
    <row r="64" spans="1:85" s="109" customFormat="1" hidden="1" outlineLevel="1">
      <c r="A64" s="116">
        <f t="shared" si="25"/>
        <v>7</v>
      </c>
      <c r="B64" s="87">
        <v>62</v>
      </c>
      <c r="C64" s="87">
        <v>4</v>
      </c>
      <c r="D64" s="87" t="s">
        <v>77</v>
      </c>
      <c r="E64" s="88" t="e">
        <v>#N/A</v>
      </c>
      <c r="F64" s="87">
        <v>11</v>
      </c>
      <c r="G64" s="87" t="s">
        <v>78</v>
      </c>
      <c r="H64" s="88" t="e">
        <v>#N/A</v>
      </c>
      <c r="I64" s="89" t="s">
        <v>82</v>
      </c>
      <c r="J64" s="89" t="s">
        <v>82</v>
      </c>
      <c r="K64" s="89" t="s">
        <v>82</v>
      </c>
      <c r="L64" s="89" t="s">
        <v>82</v>
      </c>
      <c r="M64" s="89" t="s">
        <v>82</v>
      </c>
      <c r="N64" s="87">
        <v>0</v>
      </c>
      <c r="O64" s="87">
        <v>0</v>
      </c>
      <c r="P64" s="87">
        <v>0</v>
      </c>
      <c r="Q64" s="87">
        <v>0</v>
      </c>
      <c r="R64" s="87">
        <v>0</v>
      </c>
      <c r="S64" s="87">
        <v>0</v>
      </c>
      <c r="T64" s="87">
        <v>0</v>
      </c>
      <c r="U64" s="87">
        <v>0</v>
      </c>
      <c r="V64" s="87">
        <v>0</v>
      </c>
      <c r="W64" s="87">
        <v>0</v>
      </c>
      <c r="X64" s="90">
        <v>0</v>
      </c>
      <c r="Y64" s="90">
        <v>0</v>
      </c>
      <c r="Z64" s="90">
        <v>0</v>
      </c>
      <c r="AA64" s="90">
        <v>0</v>
      </c>
      <c r="AB64" s="90">
        <v>0</v>
      </c>
      <c r="AC64" s="90">
        <v>0</v>
      </c>
      <c r="AD64" s="90">
        <v>0</v>
      </c>
      <c r="AE64" s="90">
        <v>0</v>
      </c>
      <c r="AF64" s="90">
        <v>0</v>
      </c>
      <c r="AG64" s="90">
        <v>0</v>
      </c>
      <c r="AH64" s="91">
        <v>0</v>
      </c>
      <c r="AI64" s="91" t="s">
        <v>83</v>
      </c>
      <c r="AJ64" s="91">
        <v>0</v>
      </c>
      <c r="AK64" s="128">
        <f>RANK(AH64,AH64:AJ64,1)-1</f>
        <v>0</v>
      </c>
      <c r="AL64" s="128">
        <f>RANK(AJ64,AH64:AJ64,1)-1</f>
        <v>0</v>
      </c>
      <c r="AT64" s="115" t="str">
        <f>VLOOKUP(A63,Voor,4)&amp;" kell "&amp;TEXT(VLOOKUP(A63,Voor,5),"hh:mm")</f>
        <v>II voor kell 12:30</v>
      </c>
      <c r="AU64" s="129" t="str">
        <f>D64</f>
        <v>A</v>
      </c>
      <c r="AV64" s="130" t="e">
        <f t="shared" si="97"/>
        <v>#N/A</v>
      </c>
      <c r="AW64" s="129" t="str">
        <f>G64</f>
        <v>Y</v>
      </c>
      <c r="AX64" s="130" t="e">
        <f t="shared" si="98"/>
        <v>#N/A</v>
      </c>
      <c r="AY64" s="129" t="str">
        <f>IF(AND(N64=0,O64=0),"",N64&amp;" - "&amp;O64)</f>
        <v/>
      </c>
      <c r="AZ64" s="129" t="str">
        <f>IF(AND(P64=0,Q64=0),"",P64&amp;" - "&amp;Q64)</f>
        <v/>
      </c>
      <c r="BA64" s="129" t="str">
        <f>IF(AND(R64=0,S64=0),"",R64&amp;" - "&amp;S64)</f>
        <v/>
      </c>
      <c r="BB64" s="129" t="str">
        <f>IF(AND(T64=0,U64=0),"",T64&amp;" - "&amp;U64)</f>
        <v/>
      </c>
      <c r="BC64" s="129" t="str">
        <f>IF(AND(V64=0,W64=0),"",V64&amp;" - "&amp;W64)</f>
        <v/>
      </c>
      <c r="BD64" s="131" t="str">
        <f>IF(AND(AH64=0,AJ64=0),"",AH64&amp;" - "&amp;AJ64)</f>
        <v/>
      </c>
      <c r="BE64" s="132">
        <f>AK64</f>
        <v>0</v>
      </c>
      <c r="BF64" s="132">
        <f>AL64</f>
        <v>0</v>
      </c>
      <c r="BH64" s="133" t="str">
        <f>D64</f>
        <v>A</v>
      </c>
      <c r="BI64" s="134" t="e">
        <f t="shared" si="99"/>
        <v>#N/A</v>
      </c>
      <c r="BJ64" s="133" t="str">
        <f>G64</f>
        <v>Y</v>
      </c>
      <c r="BK64" s="134" t="e">
        <f t="shared" si="100"/>
        <v>#N/A</v>
      </c>
      <c r="BL64" s="135" t="str">
        <f t="shared" ref="BL64:BL71" si="101">IF(AND(N64=0,O64=0),"",N64)</f>
        <v/>
      </c>
      <c r="BM64" s="135" t="str">
        <f t="shared" ref="BM64:BM71" si="102">IF(AND(N64=0,O64=0),"",O64)</f>
        <v/>
      </c>
      <c r="BN64" s="135" t="str">
        <f t="shared" ref="BN64:BN71" si="103">IF(AND(P64=0,Q64=0),"",P64)</f>
        <v/>
      </c>
      <c r="BO64" s="135" t="str">
        <f t="shared" ref="BO64:BO71" si="104">IF(AND(P64=0,Q64=0),"",Q64)</f>
        <v/>
      </c>
      <c r="BP64" s="135" t="str">
        <f t="shared" ref="BP64:BP71" si="105">IF(AND(R64=0,S64=0),"",R64)</f>
        <v/>
      </c>
      <c r="BQ64" s="135" t="str">
        <f t="shared" ref="BQ64:BQ71" si="106">IF(AND(R64=0,S64=0),"",S64)</f>
        <v/>
      </c>
      <c r="BR64" s="135" t="str">
        <f t="shared" ref="BR64:BR71" si="107">IF(AND(T64=0,U64=0),"",T64)</f>
        <v/>
      </c>
      <c r="BS64" s="135" t="str">
        <f t="shared" ref="BS64:BS71" si="108">IF(AND(T64=0,U64=0),"",U64)</f>
        <v/>
      </c>
      <c r="BT64" s="135" t="str">
        <f t="shared" ref="BT64:BT71" si="109">IF(AND(V64=0,W64=0),"",V64)</f>
        <v/>
      </c>
      <c r="BU64" s="135" t="str">
        <f t="shared" ref="BU64:BU71" si="110">IF(AND(V64=0,W64=0),"",W64)</f>
        <v/>
      </c>
      <c r="BV64" s="136" t="str">
        <f>IF(AND(AH64=0,AJ64=0),"",AH64&amp;" - "&amp;AJ64)</f>
        <v/>
      </c>
      <c r="BW64" s="137">
        <f>AK64</f>
        <v>0</v>
      </c>
      <c r="BX64" s="137">
        <f>AL64</f>
        <v>0</v>
      </c>
      <c r="BZ64" s="109" t="str">
        <f>IF(BL64="","",BI64)</f>
        <v/>
      </c>
      <c r="CA64" s="109" t="str">
        <f>IF(BZ64="","",BI63)</f>
        <v/>
      </c>
      <c r="CB64" s="109" t="str">
        <f>IF(BL64="","",BK64)</f>
        <v/>
      </c>
      <c r="CC64" s="109" t="str">
        <f>IF(CB64="","",BK63)</f>
        <v/>
      </c>
      <c r="CE64" s="109" t="str">
        <f t="shared" si="20"/>
        <v>:</v>
      </c>
      <c r="CF64" s="109" t="str">
        <f>IF(AH64=AJ64,"",IF(AH64&gt;AJ64,E64,H64))</f>
        <v/>
      </c>
      <c r="CG64" s="109" t="str">
        <f>IF(AH64=AJ64,"",IF(AH64&gt;AJ64,H64,E64))</f>
        <v/>
      </c>
    </row>
    <row r="65" spans="1:85" s="109" customFormat="1" hidden="1" outlineLevel="1">
      <c r="A65" s="116">
        <f t="shared" si="25"/>
        <v>7</v>
      </c>
      <c r="B65" s="87">
        <v>63</v>
      </c>
      <c r="C65" s="87">
        <v>5</v>
      </c>
      <c r="D65" s="87" t="s">
        <v>84</v>
      </c>
      <c r="E65" s="88" t="e">
        <v>#N/A</v>
      </c>
      <c r="F65" s="87">
        <v>10</v>
      </c>
      <c r="G65" s="87" t="s">
        <v>85</v>
      </c>
      <c r="H65" s="88" t="e">
        <v>#N/A</v>
      </c>
      <c r="I65" s="89" t="s">
        <v>82</v>
      </c>
      <c r="J65" s="89" t="s">
        <v>82</v>
      </c>
      <c r="K65" s="89" t="s">
        <v>82</v>
      </c>
      <c r="L65" s="89" t="s">
        <v>82</v>
      </c>
      <c r="M65" s="89" t="s">
        <v>82</v>
      </c>
      <c r="N65" s="87">
        <v>0</v>
      </c>
      <c r="O65" s="87">
        <v>0</v>
      </c>
      <c r="P65" s="87">
        <v>0</v>
      </c>
      <c r="Q65" s="87">
        <v>0</v>
      </c>
      <c r="R65" s="87">
        <v>0</v>
      </c>
      <c r="S65" s="87">
        <v>0</v>
      </c>
      <c r="T65" s="87">
        <v>0</v>
      </c>
      <c r="U65" s="87">
        <v>0</v>
      </c>
      <c r="V65" s="87">
        <v>0</v>
      </c>
      <c r="W65" s="87">
        <v>0</v>
      </c>
      <c r="X65" s="90">
        <v>0</v>
      </c>
      <c r="Y65" s="90">
        <v>0</v>
      </c>
      <c r="Z65" s="90">
        <v>0</v>
      </c>
      <c r="AA65" s="90">
        <v>0</v>
      </c>
      <c r="AB65" s="90">
        <v>0</v>
      </c>
      <c r="AC65" s="90">
        <v>0</v>
      </c>
      <c r="AD65" s="90">
        <v>0</v>
      </c>
      <c r="AE65" s="90">
        <v>0</v>
      </c>
      <c r="AF65" s="90">
        <v>0</v>
      </c>
      <c r="AG65" s="90">
        <v>0</v>
      </c>
      <c r="AH65" s="91">
        <v>0</v>
      </c>
      <c r="AI65" s="91" t="s">
        <v>83</v>
      </c>
      <c r="AJ65" s="91">
        <v>0</v>
      </c>
      <c r="AK65" s="128">
        <f>RANK(AH65,AH65:AJ65,1)-1</f>
        <v>0</v>
      </c>
      <c r="AL65" s="128">
        <f>RANK(AJ65,AH65:AJ65,1)-1</f>
        <v>0</v>
      </c>
      <c r="AT65" s="115" t="str">
        <f>"Laud: "&amp;VLOOKUP(A63,Voor,8)</f>
        <v>Laud: 12</v>
      </c>
      <c r="AU65" s="129" t="str">
        <f>D65</f>
        <v>B</v>
      </c>
      <c r="AV65" s="130" t="e">
        <f t="shared" si="97"/>
        <v>#N/A</v>
      </c>
      <c r="AW65" s="129" t="str">
        <f>G65</f>
        <v>X</v>
      </c>
      <c r="AX65" s="130" t="e">
        <f t="shared" si="98"/>
        <v>#N/A</v>
      </c>
      <c r="AY65" s="129" t="str">
        <f>IF(AND(N65=0,O65=0),"",N65&amp;" - "&amp;O65)</f>
        <v/>
      </c>
      <c r="AZ65" s="129" t="str">
        <f>IF(AND(P65=0,Q65=0),"",P65&amp;" - "&amp;Q65)</f>
        <v/>
      </c>
      <c r="BA65" s="129" t="str">
        <f>IF(AND(R65=0,S65=0),"",R65&amp;" - "&amp;S65)</f>
        <v/>
      </c>
      <c r="BB65" s="129" t="str">
        <f>IF(AND(T65=0,U65=0),"",T65&amp;" - "&amp;U65)</f>
        <v/>
      </c>
      <c r="BC65" s="129" t="str">
        <f>IF(AND(V65=0,W65=0),"",V65&amp;" - "&amp;W65)</f>
        <v/>
      </c>
      <c r="BD65" s="131" t="str">
        <f>IF(AND(AH65=0,AJ65=0),"",AH65&amp;" - "&amp;AJ65)</f>
        <v/>
      </c>
      <c r="BE65" s="132">
        <f t="shared" ref="BE65:BF67" si="111">BE64+AK65</f>
        <v>0</v>
      </c>
      <c r="BF65" s="132">
        <f t="shared" si="111"/>
        <v>0</v>
      </c>
      <c r="BH65" s="129" t="str">
        <f>D65</f>
        <v>B</v>
      </c>
      <c r="BI65" s="130" t="e">
        <f t="shared" si="99"/>
        <v>#N/A</v>
      </c>
      <c r="BJ65" s="129" t="str">
        <f>G65</f>
        <v>X</v>
      </c>
      <c r="BK65" s="130" t="e">
        <f t="shared" si="100"/>
        <v>#N/A</v>
      </c>
      <c r="BL65" s="135" t="str">
        <f t="shared" si="101"/>
        <v/>
      </c>
      <c r="BM65" s="135" t="str">
        <f t="shared" si="102"/>
        <v/>
      </c>
      <c r="BN65" s="135" t="str">
        <f t="shared" si="103"/>
        <v/>
      </c>
      <c r="BO65" s="135" t="str">
        <f t="shared" si="104"/>
        <v/>
      </c>
      <c r="BP65" s="135" t="str">
        <f t="shared" si="105"/>
        <v/>
      </c>
      <c r="BQ65" s="135" t="str">
        <f t="shared" si="106"/>
        <v/>
      </c>
      <c r="BR65" s="135" t="str">
        <f t="shared" si="107"/>
        <v/>
      </c>
      <c r="BS65" s="135" t="str">
        <f t="shared" si="108"/>
        <v/>
      </c>
      <c r="BT65" s="135" t="str">
        <f t="shared" si="109"/>
        <v/>
      </c>
      <c r="BU65" s="135" t="str">
        <f t="shared" si="110"/>
        <v/>
      </c>
      <c r="BV65" s="136" t="str">
        <f>IF(AND(AH65=0,AJ65=0),"",AH65&amp;" - "&amp;AJ65)</f>
        <v/>
      </c>
      <c r="BW65" s="138">
        <f>BW64+AK65</f>
        <v>0</v>
      </c>
      <c r="BX65" s="138">
        <f>AL65+BX64</f>
        <v>0</v>
      </c>
      <c r="BZ65" s="109" t="str">
        <f>IF(BL65="","",BI65)</f>
        <v/>
      </c>
      <c r="CA65" s="109" t="str">
        <f>IF(BZ65="","",CA64)</f>
        <v/>
      </c>
      <c r="CB65" s="109" t="str">
        <f>IF(BL65="","",BK65)</f>
        <v/>
      </c>
      <c r="CC65" s="109" t="str">
        <f>IF(CB65="","",CC64)</f>
        <v/>
      </c>
      <c r="CE65" s="109" t="str">
        <f t="shared" si="20"/>
        <v>:</v>
      </c>
      <c r="CF65" s="109" t="str">
        <f>IF(AH65=AJ65,"",IF(AH65&gt;AJ65,E65,H65))</f>
        <v/>
      </c>
      <c r="CG65" s="109" t="str">
        <f>IF(AH65=AJ65,"",IF(AH65&gt;AJ65,H65,E65))</f>
        <v/>
      </c>
    </row>
    <row r="66" spans="1:85" s="109" customFormat="1" hidden="1" outlineLevel="1">
      <c r="A66" s="116">
        <f t="shared" si="25"/>
        <v>7</v>
      </c>
      <c r="B66" s="87">
        <v>64</v>
      </c>
      <c r="C66" s="87">
        <v>6</v>
      </c>
      <c r="D66" s="87" t="s">
        <v>87</v>
      </c>
      <c r="E66" s="88" t="e">
        <v>#N/A</v>
      </c>
      <c r="F66" s="87">
        <v>12</v>
      </c>
      <c r="G66" s="87" t="s">
        <v>88</v>
      </c>
      <c r="H66" s="88" t="e">
        <v>#N/A</v>
      </c>
      <c r="I66" s="89" t="s">
        <v>82</v>
      </c>
      <c r="J66" s="89" t="s">
        <v>82</v>
      </c>
      <c r="K66" s="89" t="s">
        <v>82</v>
      </c>
      <c r="L66" s="89" t="s">
        <v>82</v>
      </c>
      <c r="M66" s="89" t="s">
        <v>82</v>
      </c>
      <c r="N66" s="87">
        <v>0</v>
      </c>
      <c r="O66" s="87">
        <v>0</v>
      </c>
      <c r="P66" s="87">
        <v>0</v>
      </c>
      <c r="Q66" s="87">
        <v>0</v>
      </c>
      <c r="R66" s="87">
        <v>0</v>
      </c>
      <c r="S66" s="87">
        <v>0</v>
      </c>
      <c r="T66" s="87">
        <v>0</v>
      </c>
      <c r="U66" s="87">
        <v>0</v>
      </c>
      <c r="V66" s="87">
        <v>0</v>
      </c>
      <c r="W66" s="87">
        <v>0</v>
      </c>
      <c r="X66" s="90">
        <v>0</v>
      </c>
      <c r="Y66" s="90">
        <v>0</v>
      </c>
      <c r="Z66" s="90">
        <v>0</v>
      </c>
      <c r="AA66" s="90">
        <v>0</v>
      </c>
      <c r="AB66" s="90">
        <v>0</v>
      </c>
      <c r="AC66" s="90">
        <v>0</v>
      </c>
      <c r="AD66" s="90">
        <v>0</v>
      </c>
      <c r="AE66" s="90">
        <v>0</v>
      </c>
      <c r="AF66" s="90">
        <v>0</v>
      </c>
      <c r="AG66" s="90">
        <v>0</v>
      </c>
      <c r="AH66" s="91">
        <v>0</v>
      </c>
      <c r="AI66" s="91" t="s">
        <v>83</v>
      </c>
      <c r="AJ66" s="91">
        <v>0</v>
      </c>
      <c r="AK66" s="128">
        <f>RANK(AH66,AH66:AJ66,1)-1</f>
        <v>0</v>
      </c>
      <c r="AL66" s="128">
        <f>RANK(AJ66,AH66:AJ66,1)-1</f>
        <v>0</v>
      </c>
      <c r="AT66" s="115"/>
      <c r="AU66" s="129" t="str">
        <f>D66</f>
        <v>C</v>
      </c>
      <c r="AV66" s="130" t="e">
        <f t="shared" si="97"/>
        <v>#N/A</v>
      </c>
      <c r="AW66" s="129" t="str">
        <f>G66</f>
        <v>Z</v>
      </c>
      <c r="AX66" s="130" t="e">
        <f t="shared" si="98"/>
        <v>#N/A</v>
      </c>
      <c r="AY66" s="129" t="str">
        <f>IF(AND(N66=0,O66=0),"",N66&amp;" - "&amp;O66)</f>
        <v/>
      </c>
      <c r="AZ66" s="129" t="str">
        <f>IF(AND(P66=0,Q66=0),"",P66&amp;" - "&amp;Q66)</f>
        <v/>
      </c>
      <c r="BA66" s="129" t="str">
        <f>IF(AND(R66=0,S66=0),"",R66&amp;" - "&amp;S66)</f>
        <v/>
      </c>
      <c r="BB66" s="129" t="str">
        <f>IF(AND(T66=0,U66=0),"",T66&amp;" - "&amp;U66)</f>
        <v/>
      </c>
      <c r="BC66" s="129" t="str">
        <f>IF(AND(V66=0,W66=0),"",V66&amp;" - "&amp;W66)</f>
        <v/>
      </c>
      <c r="BD66" s="131" t="str">
        <f>IF(AND(AH66=0,AJ66=0),"",AH66&amp;" - "&amp;AJ66)</f>
        <v/>
      </c>
      <c r="BE66" s="132">
        <f t="shared" si="111"/>
        <v>0</v>
      </c>
      <c r="BF66" s="132">
        <f t="shared" si="111"/>
        <v>0</v>
      </c>
      <c r="BH66" s="129" t="str">
        <f>D66</f>
        <v>C</v>
      </c>
      <c r="BI66" s="130" t="e">
        <f t="shared" si="99"/>
        <v>#N/A</v>
      </c>
      <c r="BJ66" s="129" t="str">
        <f>G66</f>
        <v>Z</v>
      </c>
      <c r="BK66" s="130" t="e">
        <f t="shared" si="100"/>
        <v>#N/A</v>
      </c>
      <c r="BL66" s="135" t="str">
        <f t="shared" si="101"/>
        <v/>
      </c>
      <c r="BM66" s="135" t="str">
        <f t="shared" si="102"/>
        <v/>
      </c>
      <c r="BN66" s="135" t="str">
        <f t="shared" si="103"/>
        <v/>
      </c>
      <c r="BO66" s="135" t="str">
        <f t="shared" si="104"/>
        <v/>
      </c>
      <c r="BP66" s="135" t="str">
        <f t="shared" si="105"/>
        <v/>
      </c>
      <c r="BQ66" s="135" t="str">
        <f t="shared" si="106"/>
        <v/>
      </c>
      <c r="BR66" s="135" t="str">
        <f t="shared" si="107"/>
        <v/>
      </c>
      <c r="BS66" s="135" t="str">
        <f t="shared" si="108"/>
        <v/>
      </c>
      <c r="BT66" s="135" t="str">
        <f t="shared" si="109"/>
        <v/>
      </c>
      <c r="BU66" s="135" t="str">
        <f t="shared" si="110"/>
        <v/>
      </c>
      <c r="BV66" s="136" t="str">
        <f>IF(AND(AH66=0,AJ66=0),"",AH66&amp;" - "&amp;AJ66)</f>
        <v/>
      </c>
      <c r="BW66" s="138">
        <f>BW65+AK66</f>
        <v>0</v>
      </c>
      <c r="BX66" s="138">
        <f>AL66+BX65</f>
        <v>0</v>
      </c>
      <c r="BZ66" s="109" t="str">
        <f>IF(BL66="","",BI66)</f>
        <v/>
      </c>
      <c r="CA66" s="109" t="str">
        <f>IF(BZ66="","",CA64)</f>
        <v/>
      </c>
      <c r="CB66" s="109" t="str">
        <f>IF(BL66="","",BK66)</f>
        <v/>
      </c>
      <c r="CC66" s="109" t="str">
        <f>IF(CB66="","",CC64)</f>
        <v/>
      </c>
      <c r="CE66" s="109" t="str">
        <f t="shared" si="20"/>
        <v>:</v>
      </c>
      <c r="CF66" s="109" t="str">
        <f>IF(AH66=AJ66,"",IF(AH66&gt;AJ66,E66,H66))</f>
        <v/>
      </c>
      <c r="CG66" s="109" t="str">
        <f>IF(AH66=AJ66,"",IF(AH66&gt;AJ66,H66,E66))</f>
        <v/>
      </c>
    </row>
    <row r="67" spans="1:85" s="109" customFormat="1" hidden="1" outlineLevel="1">
      <c r="A67" s="116">
        <f t="shared" si="25"/>
        <v>7</v>
      </c>
      <c r="B67" s="87">
        <v>65</v>
      </c>
      <c r="C67" s="92">
        <v>4</v>
      </c>
      <c r="D67" s="87"/>
      <c r="E67" s="88" t="e">
        <v>#N/A</v>
      </c>
      <c r="F67" s="92">
        <v>10</v>
      </c>
      <c r="G67" s="87"/>
      <c r="H67" s="88" t="e">
        <v>#N/A</v>
      </c>
      <c r="I67" s="291" t="s">
        <v>82</v>
      </c>
      <c r="J67" s="291" t="s">
        <v>82</v>
      </c>
      <c r="K67" s="291" t="s">
        <v>82</v>
      </c>
      <c r="L67" s="291" t="s">
        <v>82</v>
      </c>
      <c r="M67" s="291" t="s">
        <v>82</v>
      </c>
      <c r="N67" s="285">
        <v>0</v>
      </c>
      <c r="O67" s="285">
        <v>0</v>
      </c>
      <c r="P67" s="285">
        <v>0</v>
      </c>
      <c r="Q67" s="285">
        <v>0</v>
      </c>
      <c r="R67" s="285">
        <v>0</v>
      </c>
      <c r="S67" s="285">
        <v>0</v>
      </c>
      <c r="T67" s="285">
        <v>0</v>
      </c>
      <c r="U67" s="285">
        <v>0</v>
      </c>
      <c r="V67" s="285">
        <v>0</v>
      </c>
      <c r="W67" s="285">
        <v>0</v>
      </c>
      <c r="X67" s="293">
        <v>0</v>
      </c>
      <c r="Y67" s="293">
        <v>0</v>
      </c>
      <c r="Z67" s="293">
        <v>0</v>
      </c>
      <c r="AA67" s="293">
        <v>0</v>
      </c>
      <c r="AB67" s="293">
        <v>0</v>
      </c>
      <c r="AC67" s="293">
        <v>0</v>
      </c>
      <c r="AD67" s="293">
        <v>0</v>
      </c>
      <c r="AE67" s="293">
        <v>0</v>
      </c>
      <c r="AF67" s="293">
        <v>0</v>
      </c>
      <c r="AG67" s="293">
        <v>0</v>
      </c>
      <c r="AH67" s="295">
        <v>0</v>
      </c>
      <c r="AI67" s="295" t="s">
        <v>83</v>
      </c>
      <c r="AJ67" s="295">
        <v>0</v>
      </c>
      <c r="AK67" s="298">
        <f>RANK(AH67,AH67:AJ67,1)-1</f>
        <v>0</v>
      </c>
      <c r="AL67" s="299">
        <f>RANK(AJ67,AH67:AJ67,1)-1</f>
        <v>0</v>
      </c>
      <c r="AT67" s="115"/>
      <c r="AU67" s="300" t="s">
        <v>143</v>
      </c>
      <c r="AV67" s="130" t="e">
        <f t="shared" si="97"/>
        <v>#N/A</v>
      </c>
      <c r="AW67" s="300" t="s">
        <v>143</v>
      </c>
      <c r="AX67" s="130" t="e">
        <f t="shared" si="98"/>
        <v>#N/A</v>
      </c>
      <c r="AY67" s="302" t="str">
        <f>IF(AND(N67=0,O67=0),"",N67&amp;" - "&amp;O67)</f>
        <v/>
      </c>
      <c r="AZ67" s="302" t="str">
        <f>IF(AND(P67=0,Q67=0),"",P67&amp;" - "&amp;Q67)</f>
        <v/>
      </c>
      <c r="BA67" s="302" t="str">
        <f>IF(AND(R67=0,S67=0),"",R67&amp;" - "&amp;S67)</f>
        <v/>
      </c>
      <c r="BB67" s="302" t="str">
        <f>IF(AND(T67=0,U67=0),"",T67&amp;" - "&amp;U67)</f>
        <v/>
      </c>
      <c r="BC67" s="302" t="str">
        <f>IF(AND(V67=0,W67=0),"",V67&amp;" - "&amp;W67)</f>
        <v/>
      </c>
      <c r="BD67" s="309" t="str">
        <f>IF(AND(AH67=0,AJ67=0),"",AH67&amp;" - "&amp;AJ67)</f>
        <v/>
      </c>
      <c r="BE67" s="297">
        <f t="shared" si="111"/>
        <v>0</v>
      </c>
      <c r="BF67" s="297">
        <f t="shared" si="111"/>
        <v>0</v>
      </c>
      <c r="BH67" s="129"/>
      <c r="BI67" s="130" t="e">
        <f t="shared" si="99"/>
        <v>#N/A</v>
      </c>
      <c r="BJ67" s="129"/>
      <c r="BK67" s="130" t="e">
        <f t="shared" si="100"/>
        <v>#N/A</v>
      </c>
      <c r="BL67" s="305" t="str">
        <f t="shared" si="101"/>
        <v/>
      </c>
      <c r="BM67" s="305" t="str">
        <f t="shared" si="102"/>
        <v/>
      </c>
      <c r="BN67" s="305" t="str">
        <f t="shared" si="103"/>
        <v/>
      </c>
      <c r="BO67" s="305" t="str">
        <f t="shared" si="104"/>
        <v/>
      </c>
      <c r="BP67" s="305" t="str">
        <f t="shared" si="105"/>
        <v/>
      </c>
      <c r="BQ67" s="305" t="str">
        <f t="shared" si="106"/>
        <v/>
      </c>
      <c r="BR67" s="305" t="str">
        <f t="shared" si="107"/>
        <v/>
      </c>
      <c r="BS67" s="305" t="str">
        <f t="shared" si="108"/>
        <v/>
      </c>
      <c r="BT67" s="305" t="str">
        <f t="shared" si="109"/>
        <v/>
      </c>
      <c r="BU67" s="305" t="str">
        <f t="shared" si="110"/>
        <v/>
      </c>
      <c r="BV67" s="307" t="str">
        <f>IF(AND(AH67=0,AJ67=0),"",AH67&amp;" - "&amp;AJ67)</f>
        <v/>
      </c>
      <c r="BW67" s="303">
        <f>AK67+BW66</f>
        <v>0</v>
      </c>
      <c r="BX67" s="303">
        <f>AL67+BX66</f>
        <v>0</v>
      </c>
      <c r="CE67" s="109" t="str">
        <f t="shared" si="20"/>
        <v>:</v>
      </c>
    </row>
    <row r="68" spans="1:85" s="109" customFormat="1" hidden="1" outlineLevel="1">
      <c r="A68" s="116">
        <f t="shared" si="25"/>
        <v>7</v>
      </c>
      <c r="B68" s="87">
        <v>66</v>
      </c>
      <c r="C68" s="92">
        <v>5</v>
      </c>
      <c r="D68" s="87"/>
      <c r="E68" s="88" t="e">
        <v>#N/A</v>
      </c>
      <c r="F68" s="92">
        <v>11</v>
      </c>
      <c r="G68" s="87"/>
      <c r="H68" s="88" t="e">
        <v>#N/A</v>
      </c>
      <c r="I68" s="291"/>
      <c r="J68" s="291"/>
      <c r="K68" s="291"/>
      <c r="L68" s="291"/>
      <c r="M68" s="291"/>
      <c r="N68" s="286"/>
      <c r="O68" s="286"/>
      <c r="P68" s="286"/>
      <c r="Q68" s="286"/>
      <c r="R68" s="286"/>
      <c r="S68" s="286"/>
      <c r="T68" s="286"/>
      <c r="U68" s="286"/>
      <c r="V68" s="286"/>
      <c r="W68" s="286"/>
      <c r="X68" s="294"/>
      <c r="Y68" s="294"/>
      <c r="Z68" s="294"/>
      <c r="AA68" s="294"/>
      <c r="AB68" s="294"/>
      <c r="AC68" s="294"/>
      <c r="AD68" s="294"/>
      <c r="AE68" s="294"/>
      <c r="AF68" s="294"/>
      <c r="AG68" s="294"/>
      <c r="AH68" s="296"/>
      <c r="AI68" s="296"/>
      <c r="AJ68" s="296"/>
      <c r="AK68" s="298"/>
      <c r="AL68" s="299"/>
      <c r="AT68" s="115"/>
      <c r="AU68" s="301"/>
      <c r="AV68" s="130" t="e">
        <f t="shared" si="97"/>
        <v>#N/A</v>
      </c>
      <c r="AW68" s="301"/>
      <c r="AX68" s="130" t="e">
        <f t="shared" si="98"/>
        <v>#N/A</v>
      </c>
      <c r="AY68" s="302"/>
      <c r="AZ68" s="302"/>
      <c r="BA68" s="302"/>
      <c r="BB68" s="302"/>
      <c r="BC68" s="302"/>
      <c r="BD68" s="309"/>
      <c r="BE68" s="297"/>
      <c r="BF68" s="297"/>
      <c r="BH68" s="129"/>
      <c r="BI68" s="130" t="e">
        <f t="shared" si="99"/>
        <v>#N/A</v>
      </c>
      <c r="BJ68" s="129"/>
      <c r="BK68" s="130" t="e">
        <f t="shared" si="100"/>
        <v>#N/A</v>
      </c>
      <c r="BL68" s="306" t="str">
        <f t="shared" si="101"/>
        <v/>
      </c>
      <c r="BM68" s="306" t="str">
        <f t="shared" si="102"/>
        <v/>
      </c>
      <c r="BN68" s="306" t="str">
        <f t="shared" si="103"/>
        <v/>
      </c>
      <c r="BO68" s="306" t="str">
        <f t="shared" si="104"/>
        <v/>
      </c>
      <c r="BP68" s="306" t="str">
        <f t="shared" si="105"/>
        <v/>
      </c>
      <c r="BQ68" s="306" t="str">
        <f t="shared" si="106"/>
        <v/>
      </c>
      <c r="BR68" s="306" t="str">
        <f t="shared" si="107"/>
        <v/>
      </c>
      <c r="BS68" s="306" t="str">
        <f t="shared" si="108"/>
        <v/>
      </c>
      <c r="BT68" s="306" t="str">
        <f t="shared" si="109"/>
        <v/>
      </c>
      <c r="BU68" s="306" t="str">
        <f t="shared" si="110"/>
        <v/>
      </c>
      <c r="BV68" s="308"/>
      <c r="BW68" s="304"/>
      <c r="BX68" s="304"/>
      <c r="CE68" s="109" t="str">
        <f t="shared" si="20"/>
        <v>:</v>
      </c>
    </row>
    <row r="69" spans="1:85" s="109" customFormat="1" hidden="1" outlineLevel="1">
      <c r="A69" s="116">
        <f t="shared" si="25"/>
        <v>7</v>
      </c>
      <c r="B69" s="87">
        <v>67</v>
      </c>
      <c r="C69" s="87">
        <v>4</v>
      </c>
      <c r="D69" s="87" t="s">
        <v>77</v>
      </c>
      <c r="E69" s="88" t="e">
        <v>#N/A</v>
      </c>
      <c r="F69" s="87">
        <v>10</v>
      </c>
      <c r="G69" s="87" t="s">
        <v>85</v>
      </c>
      <c r="H69" s="88" t="e">
        <v>#N/A</v>
      </c>
      <c r="I69" s="89" t="s">
        <v>82</v>
      </c>
      <c r="J69" s="89" t="s">
        <v>82</v>
      </c>
      <c r="K69" s="89" t="s">
        <v>82</v>
      </c>
      <c r="L69" s="89" t="s">
        <v>82</v>
      </c>
      <c r="M69" s="89" t="s">
        <v>82</v>
      </c>
      <c r="N69" s="87">
        <v>0</v>
      </c>
      <c r="O69" s="87">
        <v>0</v>
      </c>
      <c r="P69" s="87">
        <v>0</v>
      </c>
      <c r="Q69" s="87">
        <v>0</v>
      </c>
      <c r="R69" s="87">
        <v>0</v>
      </c>
      <c r="S69" s="87">
        <v>0</v>
      </c>
      <c r="T69" s="87">
        <v>0</v>
      </c>
      <c r="U69" s="87">
        <v>0</v>
      </c>
      <c r="V69" s="87">
        <v>0</v>
      </c>
      <c r="W69" s="87">
        <v>0</v>
      </c>
      <c r="X69" s="90">
        <v>0</v>
      </c>
      <c r="Y69" s="90">
        <v>0</v>
      </c>
      <c r="Z69" s="90">
        <v>0</v>
      </c>
      <c r="AA69" s="90">
        <v>0</v>
      </c>
      <c r="AB69" s="90">
        <v>0</v>
      </c>
      <c r="AC69" s="90">
        <v>0</v>
      </c>
      <c r="AD69" s="90">
        <v>0</v>
      </c>
      <c r="AE69" s="90">
        <v>0</v>
      </c>
      <c r="AF69" s="90">
        <v>0</v>
      </c>
      <c r="AG69" s="90">
        <v>0</v>
      </c>
      <c r="AH69" s="91">
        <v>0</v>
      </c>
      <c r="AI69" s="91" t="s">
        <v>83</v>
      </c>
      <c r="AJ69" s="91">
        <v>0</v>
      </c>
      <c r="AK69" s="128">
        <f>RANK(AH69,AH69:AJ69,1)-1</f>
        <v>0</v>
      </c>
      <c r="AL69" s="128">
        <f>RANK(AJ69,AH69:AJ69,1)-1</f>
        <v>0</v>
      </c>
      <c r="AM69" s="114"/>
      <c r="AN69" s="114"/>
      <c r="AO69" s="139"/>
      <c r="AP69" s="139"/>
      <c r="AQ69" s="139"/>
      <c r="AR69" s="139"/>
      <c r="AT69" s="115"/>
      <c r="AU69" s="129" t="str">
        <f>D69</f>
        <v>A</v>
      </c>
      <c r="AV69" s="130" t="e">
        <f t="shared" si="97"/>
        <v>#N/A</v>
      </c>
      <c r="AW69" s="129" t="str">
        <f>G69</f>
        <v>X</v>
      </c>
      <c r="AX69" s="130" t="e">
        <f t="shared" si="98"/>
        <v>#N/A</v>
      </c>
      <c r="AY69" s="129" t="str">
        <f>IF(AND(N69=0,O69=0),"",N69&amp;" - "&amp;O69)</f>
        <v/>
      </c>
      <c r="AZ69" s="129" t="str">
        <f>IF(AND(P69=0,Q69=0),"",P69&amp;" - "&amp;Q69)</f>
        <v/>
      </c>
      <c r="BA69" s="129" t="str">
        <f>IF(AND(R69=0,S69=0),"",R69&amp;" - "&amp;S69)</f>
        <v/>
      </c>
      <c r="BB69" s="129" t="str">
        <f>IF(AND(T69=0,U69=0),"",T69&amp;" - "&amp;U69)</f>
        <v/>
      </c>
      <c r="BC69" s="129" t="str">
        <f>IF(AND(V69=0,W69=0),"",V69&amp;" - "&amp;W69)</f>
        <v/>
      </c>
      <c r="BD69" s="131" t="str">
        <f>IF(AND(AH69=0,AJ69=0),"",AH69&amp;" - "&amp;AJ69)</f>
        <v/>
      </c>
      <c r="BE69" s="132">
        <f>BE67+AK69</f>
        <v>0</v>
      </c>
      <c r="BF69" s="132">
        <f>BF67+AL69</f>
        <v>0</v>
      </c>
      <c r="BH69" s="129" t="str">
        <f>D69</f>
        <v>A</v>
      </c>
      <c r="BI69" s="130" t="e">
        <f t="shared" si="99"/>
        <v>#N/A</v>
      </c>
      <c r="BJ69" s="129" t="str">
        <f>G69</f>
        <v>X</v>
      </c>
      <c r="BK69" s="130" t="e">
        <f t="shared" si="100"/>
        <v>#N/A</v>
      </c>
      <c r="BL69" s="135" t="str">
        <f t="shared" si="101"/>
        <v/>
      </c>
      <c r="BM69" s="135" t="str">
        <f t="shared" si="102"/>
        <v/>
      </c>
      <c r="BN69" s="135" t="str">
        <f t="shared" si="103"/>
        <v/>
      </c>
      <c r="BO69" s="135" t="str">
        <f t="shared" si="104"/>
        <v/>
      </c>
      <c r="BP69" s="135" t="str">
        <f t="shared" si="105"/>
        <v/>
      </c>
      <c r="BQ69" s="135" t="str">
        <f t="shared" si="106"/>
        <v/>
      </c>
      <c r="BR69" s="135" t="str">
        <f t="shared" si="107"/>
        <v/>
      </c>
      <c r="BS69" s="135" t="str">
        <f t="shared" si="108"/>
        <v/>
      </c>
      <c r="BT69" s="135" t="str">
        <f t="shared" si="109"/>
        <v/>
      </c>
      <c r="BU69" s="135" t="str">
        <f t="shared" si="110"/>
        <v/>
      </c>
      <c r="BV69" s="136" t="str">
        <f>IF(AND(AH69=0,AJ69=0),"",AH69&amp;" - "&amp;AJ69)</f>
        <v/>
      </c>
      <c r="BW69" s="138">
        <f>BW67+AK69</f>
        <v>0</v>
      </c>
      <c r="BX69" s="138">
        <f>AL69+BX67</f>
        <v>0</v>
      </c>
      <c r="BZ69" s="109" t="str">
        <f>IF(BL69="","",BI69)</f>
        <v/>
      </c>
      <c r="CA69" s="109" t="str">
        <f>IF(BZ69="","",CA64)</f>
        <v/>
      </c>
      <c r="CB69" s="109" t="str">
        <f>IF(BL69="","",BK69)</f>
        <v/>
      </c>
      <c r="CC69" s="109" t="str">
        <f>IF(CB69="","",CC64)</f>
        <v/>
      </c>
      <c r="CE69" s="109" t="str">
        <f t="shared" ref="CE69:CE132" si="112">IF(LEFT(BV69)&gt;RIGHT(BV69),LEFT(BV69)&amp;":"&amp;RIGHT(BV69),RIGHT(BV69)&amp;":"&amp;LEFT(BV69))</f>
        <v>:</v>
      </c>
      <c r="CF69" s="109" t="str">
        <f>IF(AH69=AJ69,"",IF(AH69&gt;AJ69,E69,H69))</f>
        <v/>
      </c>
      <c r="CG69" s="109" t="str">
        <f>IF(AH69=AJ69,"",IF(AH69&gt;AJ69,H69,E69))</f>
        <v/>
      </c>
    </row>
    <row r="70" spans="1:85" hidden="1" outlineLevel="1">
      <c r="A70" s="116">
        <f t="shared" si="25"/>
        <v>7</v>
      </c>
      <c r="B70" s="87">
        <v>68</v>
      </c>
      <c r="C70" s="93">
        <v>6</v>
      </c>
      <c r="D70" s="93" t="s">
        <v>87</v>
      </c>
      <c r="E70" s="88" t="e">
        <v>#N/A</v>
      </c>
      <c r="F70" s="93">
        <v>11</v>
      </c>
      <c r="G70" s="93" t="s">
        <v>78</v>
      </c>
      <c r="H70" s="88" t="e">
        <v>#N/A</v>
      </c>
      <c r="I70" s="89" t="s">
        <v>82</v>
      </c>
      <c r="J70" s="89" t="s">
        <v>82</v>
      </c>
      <c r="K70" s="89" t="s">
        <v>82</v>
      </c>
      <c r="L70" s="89" t="s">
        <v>82</v>
      </c>
      <c r="M70" s="89" t="s">
        <v>82</v>
      </c>
      <c r="N70" s="87">
        <v>0</v>
      </c>
      <c r="O70" s="87">
        <v>0</v>
      </c>
      <c r="P70" s="87">
        <v>0</v>
      </c>
      <c r="Q70" s="87">
        <v>0</v>
      </c>
      <c r="R70" s="87">
        <v>0</v>
      </c>
      <c r="S70" s="87">
        <v>0</v>
      </c>
      <c r="T70" s="87">
        <v>0</v>
      </c>
      <c r="U70" s="87">
        <v>0</v>
      </c>
      <c r="V70" s="87">
        <v>0</v>
      </c>
      <c r="W70" s="87">
        <v>0</v>
      </c>
      <c r="X70" s="90">
        <v>0</v>
      </c>
      <c r="Y70" s="90">
        <v>0</v>
      </c>
      <c r="Z70" s="90">
        <v>0</v>
      </c>
      <c r="AA70" s="90">
        <v>0</v>
      </c>
      <c r="AB70" s="90">
        <v>0</v>
      </c>
      <c r="AC70" s="90">
        <v>0</v>
      </c>
      <c r="AD70" s="90">
        <v>0</v>
      </c>
      <c r="AE70" s="90">
        <v>0</v>
      </c>
      <c r="AF70" s="90">
        <v>0</v>
      </c>
      <c r="AG70" s="90">
        <v>0</v>
      </c>
      <c r="AH70" s="91">
        <v>0</v>
      </c>
      <c r="AI70" s="91" t="s">
        <v>83</v>
      </c>
      <c r="AJ70" s="91">
        <v>0</v>
      </c>
      <c r="AK70" s="128">
        <f>RANK(AH70,AH70:AJ70,1)-1</f>
        <v>0</v>
      </c>
      <c r="AL70" s="128">
        <f>RANK(AJ70,AH70:AJ70,1)-1</f>
        <v>0</v>
      </c>
      <c r="AT70" s="115"/>
      <c r="AU70" s="129" t="str">
        <f>D70</f>
        <v>C</v>
      </c>
      <c r="AV70" s="130" t="e">
        <f t="shared" si="97"/>
        <v>#N/A</v>
      </c>
      <c r="AW70" s="129" t="str">
        <f>G70</f>
        <v>Y</v>
      </c>
      <c r="AX70" s="130" t="e">
        <f t="shared" si="98"/>
        <v>#N/A</v>
      </c>
      <c r="AY70" s="129" t="str">
        <f>IF(AND(N70=0,O70=0),"",N70&amp;" - "&amp;O70)</f>
        <v/>
      </c>
      <c r="AZ70" s="129" t="str">
        <f>IF(AND(P70=0,Q70=0),"",P70&amp;" - "&amp;Q70)</f>
        <v/>
      </c>
      <c r="BA70" s="129" t="str">
        <f>IF(AND(R70=0,S70=0),"",R70&amp;" - "&amp;S70)</f>
        <v/>
      </c>
      <c r="BB70" s="129" t="str">
        <f>IF(AND(T70=0,U70=0),"",T70&amp;" - "&amp;U70)</f>
        <v/>
      </c>
      <c r="BC70" s="129" t="str">
        <f>IF(AND(V70=0,W70=0),"",V70&amp;" - "&amp;W70)</f>
        <v/>
      </c>
      <c r="BD70" s="131" t="str">
        <f>IF(AND(AH70=0,AJ70=0),"",AH70&amp;" - "&amp;AJ70)</f>
        <v/>
      </c>
      <c r="BE70" s="132">
        <f>BE69+AK70</f>
        <v>0</v>
      </c>
      <c r="BF70" s="132">
        <f>BF69+AL70</f>
        <v>0</v>
      </c>
      <c r="BH70" s="129" t="str">
        <f>D70</f>
        <v>C</v>
      </c>
      <c r="BI70" s="130" t="e">
        <f t="shared" si="99"/>
        <v>#N/A</v>
      </c>
      <c r="BJ70" s="129" t="str">
        <f>G70</f>
        <v>Y</v>
      </c>
      <c r="BK70" s="130" t="e">
        <f t="shared" si="100"/>
        <v>#N/A</v>
      </c>
      <c r="BL70" s="135" t="str">
        <f t="shared" si="101"/>
        <v/>
      </c>
      <c r="BM70" s="135" t="str">
        <f t="shared" si="102"/>
        <v/>
      </c>
      <c r="BN70" s="135" t="str">
        <f t="shared" si="103"/>
        <v/>
      </c>
      <c r="BO70" s="135" t="str">
        <f t="shared" si="104"/>
        <v/>
      </c>
      <c r="BP70" s="135" t="str">
        <f t="shared" si="105"/>
        <v/>
      </c>
      <c r="BQ70" s="135" t="str">
        <f t="shared" si="106"/>
        <v/>
      </c>
      <c r="BR70" s="135" t="str">
        <f t="shared" si="107"/>
        <v/>
      </c>
      <c r="BS70" s="135" t="str">
        <f t="shared" si="108"/>
        <v/>
      </c>
      <c r="BT70" s="135" t="str">
        <f t="shared" si="109"/>
        <v/>
      </c>
      <c r="BU70" s="135" t="str">
        <f t="shared" si="110"/>
        <v/>
      </c>
      <c r="BV70" s="136" t="str">
        <f>IF(AND(AH70=0,AJ70=0),"",AH70&amp;" - "&amp;AJ70)</f>
        <v/>
      </c>
      <c r="BW70" s="138">
        <f>BW69+AK70</f>
        <v>0</v>
      </c>
      <c r="BX70" s="138">
        <f>AL70+BX69</f>
        <v>0</v>
      </c>
      <c r="BZ70" s="109" t="str">
        <f>IF(BL70="","",BI70)</f>
        <v/>
      </c>
      <c r="CA70" s="109" t="str">
        <f>IF(BZ70="","",CA64)</f>
        <v/>
      </c>
      <c r="CB70" s="109" t="str">
        <f>IF(BL70="","",BK70)</f>
        <v/>
      </c>
      <c r="CC70" s="109" t="str">
        <f>IF(CB70="","",CC64)</f>
        <v/>
      </c>
      <c r="CE70" s="109" t="str">
        <f t="shared" si="112"/>
        <v>:</v>
      </c>
      <c r="CF70" s="109" t="str">
        <f>IF(AH70=AJ70,"",IF(AH70&gt;AJ70,E70,H70))</f>
        <v/>
      </c>
      <c r="CG70" s="109" t="str">
        <f>IF(AH70=AJ70,"",IF(AH70&gt;AJ70,H70,E70))</f>
        <v/>
      </c>
    </row>
    <row r="71" spans="1:85" hidden="1" outlineLevel="1">
      <c r="A71" s="153">
        <f t="shared" si="25"/>
        <v>7</v>
      </c>
      <c r="B71" s="96">
        <v>69</v>
      </c>
      <c r="C71" s="94">
        <v>5</v>
      </c>
      <c r="D71" s="94" t="s">
        <v>84</v>
      </c>
      <c r="E71" s="95" t="e">
        <v>#N/A</v>
      </c>
      <c r="F71" s="94">
        <v>12</v>
      </c>
      <c r="G71" s="94" t="s">
        <v>88</v>
      </c>
      <c r="H71" s="95" t="e">
        <v>#N/A</v>
      </c>
      <c r="I71" s="89" t="s">
        <v>82</v>
      </c>
      <c r="J71" s="89" t="s">
        <v>82</v>
      </c>
      <c r="K71" s="89" t="s">
        <v>82</v>
      </c>
      <c r="L71" s="89" t="s">
        <v>82</v>
      </c>
      <c r="M71" s="89" t="s">
        <v>82</v>
      </c>
      <c r="N71" s="96">
        <v>0</v>
      </c>
      <c r="O71" s="96">
        <v>0</v>
      </c>
      <c r="P71" s="96">
        <v>0</v>
      </c>
      <c r="Q71" s="96">
        <v>0</v>
      </c>
      <c r="R71" s="96">
        <v>0</v>
      </c>
      <c r="S71" s="96">
        <v>0</v>
      </c>
      <c r="T71" s="96">
        <v>0</v>
      </c>
      <c r="U71" s="96">
        <v>0</v>
      </c>
      <c r="V71" s="96">
        <v>0</v>
      </c>
      <c r="W71" s="96">
        <v>0</v>
      </c>
      <c r="X71" s="97">
        <v>0</v>
      </c>
      <c r="Y71" s="97">
        <v>0</v>
      </c>
      <c r="Z71" s="97">
        <v>0</v>
      </c>
      <c r="AA71" s="97">
        <v>0</v>
      </c>
      <c r="AB71" s="97">
        <v>0</v>
      </c>
      <c r="AC71" s="97">
        <v>0</v>
      </c>
      <c r="AD71" s="97">
        <v>0</v>
      </c>
      <c r="AE71" s="97">
        <v>0</v>
      </c>
      <c r="AF71" s="97">
        <v>0</v>
      </c>
      <c r="AG71" s="97">
        <v>0</v>
      </c>
      <c r="AH71" s="98">
        <v>0</v>
      </c>
      <c r="AI71" s="98" t="s">
        <v>83</v>
      </c>
      <c r="AJ71" s="98">
        <v>0</v>
      </c>
      <c r="AK71" s="128">
        <f>RANK(AH71,AH71:AJ71,1)-1</f>
        <v>0</v>
      </c>
      <c r="AL71" s="128">
        <f>RANK(AJ71,AH71:AJ71,1)-1</f>
        <v>0</v>
      </c>
      <c r="AM71" s="142">
        <v>1</v>
      </c>
      <c r="AN71" s="142">
        <v>1</v>
      </c>
      <c r="AT71" s="115"/>
      <c r="AU71" s="129" t="str">
        <f>D71</f>
        <v>B</v>
      </c>
      <c r="AV71" s="130" t="e">
        <f t="shared" si="97"/>
        <v>#N/A</v>
      </c>
      <c r="AW71" s="129" t="str">
        <f>G71</f>
        <v>Z</v>
      </c>
      <c r="AX71" s="130" t="e">
        <f t="shared" si="98"/>
        <v>#N/A</v>
      </c>
      <c r="AY71" s="129" t="str">
        <f>IF(AND(N71=0,O71=0),"",N71&amp;" - "&amp;O71)</f>
        <v/>
      </c>
      <c r="AZ71" s="129" t="str">
        <f>IF(AND(P71=0,Q71=0),"",P71&amp;" - "&amp;Q71)</f>
        <v/>
      </c>
      <c r="BA71" s="129" t="str">
        <f>IF(AND(R71=0,S71=0),"",R71&amp;" - "&amp;S71)</f>
        <v/>
      </c>
      <c r="BB71" s="129" t="str">
        <f>IF(AND(T71=0,U71=0),"",T71&amp;" - "&amp;U71)</f>
        <v/>
      </c>
      <c r="BC71" s="129" t="str">
        <f>IF(AND(V71=0,W71=0),"",V71&amp;" - "&amp;W71)</f>
        <v/>
      </c>
      <c r="BD71" s="131" t="str">
        <f>IF(AND(AH71=0,AJ71=0),"",AH71&amp;" - "&amp;AJ71)</f>
        <v/>
      </c>
      <c r="BE71" s="132">
        <f>BE70+AK71</f>
        <v>0</v>
      </c>
      <c r="BF71" s="132">
        <f>BF70+AL71</f>
        <v>0</v>
      </c>
      <c r="BH71" s="129" t="str">
        <f>D71</f>
        <v>B</v>
      </c>
      <c r="BI71" s="130" t="e">
        <f t="shared" si="99"/>
        <v>#N/A</v>
      </c>
      <c r="BJ71" s="129" t="str">
        <f>G71</f>
        <v>Z</v>
      </c>
      <c r="BK71" s="130" t="e">
        <f t="shared" si="100"/>
        <v>#N/A</v>
      </c>
      <c r="BL71" s="135" t="str">
        <f t="shared" si="101"/>
        <v/>
      </c>
      <c r="BM71" s="135" t="str">
        <f t="shared" si="102"/>
        <v/>
      </c>
      <c r="BN71" s="135" t="str">
        <f t="shared" si="103"/>
        <v/>
      </c>
      <c r="BO71" s="135" t="str">
        <f t="shared" si="104"/>
        <v/>
      </c>
      <c r="BP71" s="135" t="str">
        <f t="shared" si="105"/>
        <v/>
      </c>
      <c r="BQ71" s="135" t="str">
        <f t="shared" si="106"/>
        <v/>
      </c>
      <c r="BR71" s="135" t="str">
        <f t="shared" si="107"/>
        <v/>
      </c>
      <c r="BS71" s="135" t="str">
        <f t="shared" si="108"/>
        <v/>
      </c>
      <c r="BT71" s="135" t="str">
        <f t="shared" si="109"/>
        <v/>
      </c>
      <c r="BU71" s="135" t="str">
        <f t="shared" si="110"/>
        <v/>
      </c>
      <c r="BV71" s="136" t="str">
        <f>IF(AND(AH71=0,AJ71=0),"",AH71&amp;" - "&amp;AJ71)</f>
        <v/>
      </c>
      <c r="BW71" s="138">
        <f>BW70+AK71</f>
        <v>0</v>
      </c>
      <c r="BX71" s="138">
        <f>AL71+BX70</f>
        <v>0</v>
      </c>
      <c r="BZ71" s="109" t="str">
        <f>IF(BL71="","",BI71)</f>
        <v/>
      </c>
      <c r="CA71" s="109" t="str">
        <f>IF(BZ71="","",CA64)</f>
        <v/>
      </c>
      <c r="CB71" s="109" t="str">
        <f>IF(BL71="","",BK71)</f>
        <v/>
      </c>
      <c r="CC71" s="109" t="str">
        <f>IF(CB71="","",CC64)</f>
        <v/>
      </c>
      <c r="CE71" s="109" t="str">
        <f t="shared" si="112"/>
        <v>:</v>
      </c>
      <c r="CF71" s="109" t="str">
        <f>IF(AH71=AJ71,"",IF(AH71&gt;AJ71,E71,H71))</f>
        <v/>
      </c>
      <c r="CG71" s="109" t="str">
        <f>IF(AH71=AJ71,"",IF(AH71&gt;AJ71,H71,E71))</f>
        <v/>
      </c>
    </row>
    <row r="72" spans="1:85" hidden="1" outlineLevel="1">
      <c r="A72" s="154">
        <f t="shared" si="25"/>
        <v>7</v>
      </c>
      <c r="B72" s="101">
        <v>70</v>
      </c>
      <c r="C72" s="99"/>
      <c r="D72" s="99"/>
      <c r="E72" s="99"/>
      <c r="F72" s="99"/>
      <c r="G72" s="99"/>
      <c r="H72" s="99"/>
      <c r="I72" s="100"/>
      <c r="J72" s="100"/>
      <c r="K72" s="100"/>
      <c r="L72" s="100"/>
      <c r="M72" s="100"/>
      <c r="N72" s="101"/>
      <c r="O72" s="101"/>
      <c r="P72" s="101"/>
      <c r="Q72" s="101"/>
      <c r="R72" s="101"/>
      <c r="S72" s="101"/>
      <c r="T72" s="101"/>
      <c r="U72" s="101"/>
      <c r="V72" s="101"/>
      <c r="W72" s="101"/>
      <c r="X72" s="102"/>
      <c r="Y72" s="102"/>
      <c r="Z72" s="102"/>
      <c r="AA72" s="102"/>
      <c r="AB72" s="102"/>
      <c r="AC72" s="102"/>
      <c r="AD72" s="102"/>
      <c r="AE72" s="102"/>
      <c r="AF72" s="102"/>
      <c r="AG72" s="102"/>
      <c r="AH72" s="103"/>
      <c r="AI72" s="103"/>
      <c r="AJ72" s="104"/>
      <c r="AK72" s="144">
        <f>SUM(AK64:AK71)</f>
        <v>0</v>
      </c>
      <c r="AL72" s="144">
        <f>SUM(AL64:AL71)</f>
        <v>0</v>
      </c>
      <c r="AM72" s="145" t="str">
        <f>IF(OR(ISNA(E64),AK72=AL72),"",IF(D63&lt;G63,AK72&amp;" - "&amp;AL72,AL72&amp;" - "&amp;AK72))</f>
        <v/>
      </c>
      <c r="AN72" s="145" t="str">
        <f>IF(OR(ISNA(E64),AK72=AL72),"",IF(VALUE(LEFT(AM72))&gt;VALUE(RIGHT(AM72)),2,1))</f>
        <v/>
      </c>
      <c r="AT72" s="146"/>
      <c r="AU72" s="147"/>
      <c r="AV72" s="148"/>
      <c r="AW72" s="147"/>
      <c r="AX72" s="148"/>
      <c r="AY72" s="147"/>
      <c r="AZ72" s="147"/>
      <c r="BA72" s="147"/>
      <c r="BB72" s="147"/>
      <c r="BC72" s="149"/>
      <c r="BD72" s="150"/>
      <c r="BE72" s="151"/>
      <c r="BF72" s="151"/>
      <c r="BZ72" t="s">
        <v>140</v>
      </c>
      <c r="CE72" s="109" t="str">
        <f t="shared" si="112"/>
        <v>:</v>
      </c>
      <c r="CF72" s="109" t="s">
        <v>140</v>
      </c>
      <c r="CG72" s="109"/>
    </row>
    <row r="73" spans="1:85" s="109" customFormat="1" hidden="1" outlineLevel="1">
      <c r="A73" s="152">
        <f>A63+1</f>
        <v>8</v>
      </c>
      <c r="B73" s="79">
        <v>71</v>
      </c>
      <c r="C73" s="87">
        <v>3</v>
      </c>
      <c r="D73" s="91">
        <v>4</v>
      </c>
      <c r="E73" s="117" t="s">
        <v>52</v>
      </c>
      <c r="F73" s="87">
        <v>9</v>
      </c>
      <c r="G73" s="91">
        <v>7</v>
      </c>
      <c r="H73" s="81" t="s">
        <v>62</v>
      </c>
      <c r="I73" s="82"/>
      <c r="J73" s="83"/>
      <c r="K73" s="83"/>
      <c r="L73" s="83"/>
      <c r="M73" s="83"/>
      <c r="N73" s="84"/>
      <c r="O73" s="84"/>
      <c r="P73" s="84"/>
      <c r="Q73" s="84"/>
      <c r="R73" s="84"/>
      <c r="S73" s="84"/>
      <c r="T73" s="84"/>
      <c r="U73" s="84"/>
      <c r="V73" s="84"/>
      <c r="W73" s="84"/>
      <c r="X73" s="85"/>
      <c r="Y73" s="85"/>
      <c r="Z73" s="85"/>
      <c r="AA73" s="85"/>
      <c r="AB73" s="85"/>
      <c r="AC73" s="85"/>
      <c r="AD73" s="85"/>
      <c r="AE73" s="85"/>
      <c r="AF73" s="85"/>
      <c r="AG73" s="85"/>
      <c r="AH73" s="85"/>
      <c r="AI73" s="85"/>
      <c r="AJ73" s="86"/>
      <c r="AO73" s="109" t="s">
        <v>132</v>
      </c>
      <c r="AP73" s="109" t="s">
        <v>132</v>
      </c>
      <c r="AT73" s="119" t="str">
        <f>"Match no "&amp;A73</f>
        <v>Match no 8</v>
      </c>
      <c r="AU73" s="120">
        <f>BE81</f>
        <v>4</v>
      </c>
      <c r="AV73" s="121" t="str">
        <f t="shared" ref="AV73:AV81" si="113">E73</f>
        <v>LTK Kalev</v>
      </c>
      <c r="AW73" s="120">
        <f>BF81</f>
        <v>3</v>
      </c>
      <c r="AX73" s="121" t="str">
        <f t="shared" ref="AX73:AX81" si="114">H73</f>
        <v>TalTech SK / Rakvere SK</v>
      </c>
      <c r="AY73" s="122" t="s">
        <v>133</v>
      </c>
      <c r="AZ73" s="122" t="s">
        <v>134</v>
      </c>
      <c r="BA73" s="122" t="s">
        <v>135</v>
      </c>
      <c r="BB73" s="122" t="s">
        <v>136</v>
      </c>
      <c r="BC73" s="122" t="s">
        <v>137</v>
      </c>
      <c r="BD73" s="123" t="s">
        <v>138</v>
      </c>
      <c r="BE73" s="292" t="s">
        <v>139</v>
      </c>
      <c r="BF73" s="292"/>
      <c r="BH73" s="124">
        <f>AK82</f>
        <v>4</v>
      </c>
      <c r="BI73" s="125" t="str">
        <f t="shared" ref="BI73:BI81" si="115">E73</f>
        <v>LTK Kalev</v>
      </c>
      <c r="BJ73" s="124">
        <f>AL82</f>
        <v>3</v>
      </c>
      <c r="BK73" s="125" t="str">
        <f t="shared" ref="BK73:BK81" si="116">H73</f>
        <v>TalTech SK / Rakvere SK</v>
      </c>
      <c r="BL73" s="287" t="s">
        <v>133</v>
      </c>
      <c r="BM73" s="288"/>
      <c r="BN73" s="287" t="s">
        <v>134</v>
      </c>
      <c r="BO73" s="288"/>
      <c r="BP73" s="287" t="s">
        <v>135</v>
      </c>
      <c r="BQ73" s="288"/>
      <c r="BR73" s="287" t="s">
        <v>136</v>
      </c>
      <c r="BS73" s="288"/>
      <c r="BT73" s="287" t="s">
        <v>137</v>
      </c>
      <c r="BU73" s="288"/>
      <c r="BV73" s="126" t="s">
        <v>138</v>
      </c>
      <c r="BW73" s="289" t="s">
        <v>139</v>
      </c>
      <c r="BX73" s="290"/>
      <c r="BZ73" s="109" t="s">
        <v>140</v>
      </c>
      <c r="CE73" s="109" t="str">
        <f t="shared" si="112"/>
        <v>s:G</v>
      </c>
      <c r="CF73" s="109" t="s">
        <v>140</v>
      </c>
    </row>
    <row r="74" spans="1:85" s="109" customFormat="1" hidden="1" outlineLevel="1">
      <c r="A74" s="116">
        <f t="shared" si="25"/>
        <v>8</v>
      </c>
      <c r="B74" s="87">
        <v>72</v>
      </c>
      <c r="C74" s="87">
        <v>4</v>
      </c>
      <c r="D74" s="87" t="s">
        <v>77</v>
      </c>
      <c r="E74" s="88" t="s">
        <v>118</v>
      </c>
      <c r="F74" s="87">
        <v>11</v>
      </c>
      <c r="G74" s="87" t="s">
        <v>78</v>
      </c>
      <c r="H74" s="88" t="s">
        <v>158</v>
      </c>
      <c r="I74" s="89" t="s">
        <v>100</v>
      </c>
      <c r="J74" s="89" t="s">
        <v>97</v>
      </c>
      <c r="K74" s="89" t="s">
        <v>89</v>
      </c>
      <c r="L74" s="89" t="s">
        <v>82</v>
      </c>
      <c r="M74" s="89" t="s">
        <v>82</v>
      </c>
      <c r="N74" s="87">
        <v>9</v>
      </c>
      <c r="O74" s="87">
        <v>11</v>
      </c>
      <c r="P74" s="87">
        <v>4</v>
      </c>
      <c r="Q74" s="87">
        <v>11</v>
      </c>
      <c r="R74" s="87">
        <v>6</v>
      </c>
      <c r="S74" s="87">
        <v>11</v>
      </c>
      <c r="T74" s="87">
        <v>0</v>
      </c>
      <c r="U74" s="87">
        <v>0</v>
      </c>
      <c r="V74" s="87">
        <v>0</v>
      </c>
      <c r="W74" s="87">
        <v>0</v>
      </c>
      <c r="X74" s="90">
        <v>0</v>
      </c>
      <c r="Y74" s="90">
        <v>0</v>
      </c>
      <c r="Z74" s="90">
        <v>0</v>
      </c>
      <c r="AA74" s="90">
        <v>0</v>
      </c>
      <c r="AB74" s="90">
        <v>0</v>
      </c>
      <c r="AC74" s="90">
        <v>1</v>
      </c>
      <c r="AD74" s="90">
        <v>1</v>
      </c>
      <c r="AE74" s="90">
        <v>1</v>
      </c>
      <c r="AF74" s="90">
        <v>0</v>
      </c>
      <c r="AG74" s="90">
        <v>0</v>
      </c>
      <c r="AH74" s="91">
        <v>0</v>
      </c>
      <c r="AI74" s="91" t="s">
        <v>83</v>
      </c>
      <c r="AJ74" s="91">
        <v>3</v>
      </c>
      <c r="AK74" s="128">
        <f>RANK(AH74,AH74:AJ74,1)-1</f>
        <v>0</v>
      </c>
      <c r="AL74" s="128">
        <f>RANK(AJ74,AH74:AJ74,1)-1</f>
        <v>1</v>
      </c>
      <c r="AT74" s="115" t="str">
        <f>VLOOKUP(A73,Voor,4)&amp;" kell "&amp;TEXT(VLOOKUP(A73,Voor,5),"hh:mm")</f>
        <v>II voor kell 12:30</v>
      </c>
      <c r="AU74" s="129" t="str">
        <f>D74</f>
        <v>A</v>
      </c>
      <c r="AV74" s="130" t="str">
        <f t="shared" si="113"/>
        <v>Pille VEESAAR</v>
      </c>
      <c r="AW74" s="129" t="str">
        <f>G74</f>
        <v>Y</v>
      </c>
      <c r="AX74" s="130" t="str">
        <f t="shared" si="114"/>
        <v>Raili NURGA (laen)</v>
      </c>
      <c r="AY74" s="129" t="str">
        <f>IF(AND(N74=0,O74=0),"",N74&amp;" - "&amp;O74)</f>
        <v>9 - 11</v>
      </c>
      <c r="AZ74" s="129" t="str">
        <f>IF(AND(P74=0,Q74=0),"",P74&amp;" - "&amp;Q74)</f>
        <v>4 - 11</v>
      </c>
      <c r="BA74" s="129" t="str">
        <f>IF(AND(R74=0,S74=0),"",R74&amp;" - "&amp;S74)</f>
        <v>6 - 11</v>
      </c>
      <c r="BB74" s="129" t="str">
        <f>IF(AND(T74=0,U74=0),"",T74&amp;" - "&amp;U74)</f>
        <v/>
      </c>
      <c r="BC74" s="129" t="str">
        <f>IF(AND(V74=0,W74=0),"",V74&amp;" - "&amp;W74)</f>
        <v/>
      </c>
      <c r="BD74" s="131" t="str">
        <f>IF(AND(AH74=0,AJ74=0),"",AH74&amp;" - "&amp;AJ74)</f>
        <v>0 - 3</v>
      </c>
      <c r="BE74" s="132">
        <f>AK74</f>
        <v>0</v>
      </c>
      <c r="BF74" s="132">
        <f>AL74</f>
        <v>1</v>
      </c>
      <c r="BH74" s="133" t="str">
        <f>D74</f>
        <v>A</v>
      </c>
      <c r="BI74" s="134" t="str">
        <f t="shared" si="115"/>
        <v>Pille VEESAAR</v>
      </c>
      <c r="BJ74" s="133" t="str">
        <f>G74</f>
        <v>Y</v>
      </c>
      <c r="BK74" s="134" t="str">
        <f t="shared" si="116"/>
        <v>Raili NURGA (laen)</v>
      </c>
      <c r="BL74" s="135">
        <f t="shared" ref="BL74:BL81" si="117">IF(AND(N74=0,O74=0),"",N74)</f>
        <v>9</v>
      </c>
      <c r="BM74" s="135">
        <f t="shared" ref="BM74:BM81" si="118">IF(AND(N74=0,O74=0),"",O74)</f>
        <v>11</v>
      </c>
      <c r="BN74" s="135">
        <f t="shared" ref="BN74:BN81" si="119">IF(AND(P74=0,Q74=0),"",P74)</f>
        <v>4</v>
      </c>
      <c r="BO74" s="135">
        <f t="shared" ref="BO74:BO81" si="120">IF(AND(P74=0,Q74=0),"",Q74)</f>
        <v>11</v>
      </c>
      <c r="BP74" s="135">
        <f t="shared" ref="BP74:BP81" si="121">IF(AND(R74=0,S74=0),"",R74)</f>
        <v>6</v>
      </c>
      <c r="BQ74" s="135">
        <f t="shared" ref="BQ74:BQ81" si="122">IF(AND(R74=0,S74=0),"",S74)</f>
        <v>11</v>
      </c>
      <c r="BR74" s="135" t="str">
        <f t="shared" ref="BR74:BR81" si="123">IF(AND(T74=0,U74=0),"",T74)</f>
        <v/>
      </c>
      <c r="BS74" s="135" t="str">
        <f t="shared" ref="BS74:BS81" si="124">IF(AND(T74=0,U74=0),"",U74)</f>
        <v/>
      </c>
      <c r="BT74" s="135" t="str">
        <f t="shared" ref="BT74:BT81" si="125">IF(AND(V74=0,W74=0),"",V74)</f>
        <v/>
      </c>
      <c r="BU74" s="135" t="str">
        <f t="shared" ref="BU74:BU81" si="126">IF(AND(V74=0,W74=0),"",W74)</f>
        <v/>
      </c>
      <c r="BV74" s="136" t="str">
        <f>IF(AND(AH74=0,AJ74=0),"",AH74&amp;" - "&amp;AJ74)</f>
        <v>0 - 3</v>
      </c>
      <c r="BW74" s="137">
        <f>AK74</f>
        <v>0</v>
      </c>
      <c r="BX74" s="137">
        <f>AL74</f>
        <v>1</v>
      </c>
      <c r="BZ74" s="109" t="str">
        <f>IF(BL74="","",BI74)</f>
        <v>Pille VEESAAR</v>
      </c>
      <c r="CA74" s="109" t="str">
        <f>IF(BZ74="","",BI73)</f>
        <v>LTK Kalev</v>
      </c>
      <c r="CB74" s="109" t="str">
        <f>IF(BL74="","",BK74)</f>
        <v>Raili NURGA (laen)</v>
      </c>
      <c r="CC74" s="109" t="str">
        <f>IF(CB74="","",BK73)</f>
        <v>TalTech SK / Rakvere SK</v>
      </c>
      <c r="CE74" s="109" t="str">
        <f t="shared" si="112"/>
        <v>3:0</v>
      </c>
      <c r="CF74" s="109" t="str">
        <f>IF(AH74=AJ74,"",IF(AH74&gt;AJ74,E74,H74))</f>
        <v>Raili NURGA (laen)</v>
      </c>
      <c r="CG74" s="109" t="str">
        <f>IF(AH74=AJ74,"",IF(AH74&gt;AJ74,H74,E74))</f>
        <v>Pille VEESAAR</v>
      </c>
    </row>
    <row r="75" spans="1:85" s="109" customFormat="1" hidden="1" outlineLevel="1">
      <c r="A75" s="116">
        <f t="shared" si="25"/>
        <v>8</v>
      </c>
      <c r="B75" s="87">
        <v>73</v>
      </c>
      <c r="C75" s="87">
        <v>5</v>
      </c>
      <c r="D75" s="87" t="s">
        <v>84</v>
      </c>
      <c r="E75" s="88" t="s">
        <v>116</v>
      </c>
      <c r="F75" s="87">
        <v>10</v>
      </c>
      <c r="G75" s="87" t="s">
        <v>85</v>
      </c>
      <c r="H75" s="88" t="s">
        <v>156</v>
      </c>
      <c r="I75" s="89" t="s">
        <v>141</v>
      </c>
      <c r="J75" s="89" t="s">
        <v>80</v>
      </c>
      <c r="K75" s="89" t="s">
        <v>91</v>
      </c>
      <c r="L75" s="89" t="s">
        <v>103</v>
      </c>
      <c r="M75" s="89" t="s">
        <v>94</v>
      </c>
      <c r="N75" s="87">
        <v>13</v>
      </c>
      <c r="O75" s="87">
        <v>11</v>
      </c>
      <c r="P75" s="87">
        <v>11</v>
      </c>
      <c r="Q75" s="87">
        <v>8</v>
      </c>
      <c r="R75" s="87">
        <v>8</v>
      </c>
      <c r="S75" s="87">
        <v>11</v>
      </c>
      <c r="T75" s="87">
        <v>3</v>
      </c>
      <c r="U75" s="87">
        <v>11</v>
      </c>
      <c r="V75" s="87">
        <v>11</v>
      </c>
      <c r="W75" s="87">
        <v>9</v>
      </c>
      <c r="X75" s="90">
        <v>1</v>
      </c>
      <c r="Y75" s="90">
        <v>1</v>
      </c>
      <c r="Z75" s="90">
        <v>0</v>
      </c>
      <c r="AA75" s="90">
        <v>0</v>
      </c>
      <c r="AB75" s="90">
        <v>1</v>
      </c>
      <c r="AC75" s="90">
        <v>0</v>
      </c>
      <c r="AD75" s="90">
        <v>0</v>
      </c>
      <c r="AE75" s="90">
        <v>1</v>
      </c>
      <c r="AF75" s="90">
        <v>1</v>
      </c>
      <c r="AG75" s="90">
        <v>0</v>
      </c>
      <c r="AH75" s="91">
        <v>3</v>
      </c>
      <c r="AI75" s="91" t="s">
        <v>83</v>
      </c>
      <c r="AJ75" s="91">
        <v>2</v>
      </c>
      <c r="AK75" s="128">
        <f>RANK(AH75,AH75:AJ75,1)-1</f>
        <v>1</v>
      </c>
      <c r="AL75" s="128">
        <f>RANK(AJ75,AH75:AJ75,1)-1</f>
        <v>0</v>
      </c>
      <c r="AT75" s="115" t="str">
        <f>"Laud: "&amp;VLOOKUP(A73,Voor,8)</f>
        <v>Laud: 10</v>
      </c>
      <c r="AU75" s="129" t="str">
        <f>D75</f>
        <v>B</v>
      </c>
      <c r="AV75" s="130" t="str">
        <f t="shared" si="113"/>
        <v>Merje AAS</v>
      </c>
      <c r="AW75" s="129" t="str">
        <f>G75</f>
        <v>X</v>
      </c>
      <c r="AX75" s="130" t="str">
        <f t="shared" si="114"/>
        <v>Sabina MUSAJEVA (välis)</v>
      </c>
      <c r="AY75" s="129" t="str">
        <f>IF(AND(N75=0,O75=0),"",N75&amp;" - "&amp;O75)</f>
        <v>13 - 11</v>
      </c>
      <c r="AZ75" s="129" t="str">
        <f>IF(AND(P75=0,Q75=0),"",P75&amp;" - "&amp;Q75)</f>
        <v>11 - 8</v>
      </c>
      <c r="BA75" s="129" t="str">
        <f>IF(AND(R75=0,S75=0),"",R75&amp;" - "&amp;S75)</f>
        <v>8 - 11</v>
      </c>
      <c r="BB75" s="129" t="str">
        <f>IF(AND(T75=0,U75=0),"",T75&amp;" - "&amp;U75)</f>
        <v>3 - 11</v>
      </c>
      <c r="BC75" s="129" t="str">
        <f>IF(AND(V75=0,W75=0),"",V75&amp;" - "&amp;W75)</f>
        <v>11 - 9</v>
      </c>
      <c r="BD75" s="131" t="str">
        <f>IF(AND(AH75=0,AJ75=0),"",AH75&amp;" - "&amp;AJ75)</f>
        <v>3 - 2</v>
      </c>
      <c r="BE75" s="132">
        <f t="shared" ref="BE75:BF77" si="127">BE74+AK75</f>
        <v>1</v>
      </c>
      <c r="BF75" s="132">
        <f t="shared" si="127"/>
        <v>1</v>
      </c>
      <c r="BH75" s="129" t="str">
        <f>D75</f>
        <v>B</v>
      </c>
      <c r="BI75" s="130" t="str">
        <f t="shared" si="115"/>
        <v>Merje AAS</v>
      </c>
      <c r="BJ75" s="129" t="str">
        <f>G75</f>
        <v>X</v>
      </c>
      <c r="BK75" s="130" t="str">
        <f t="shared" si="116"/>
        <v>Sabina MUSAJEVA (välis)</v>
      </c>
      <c r="BL75" s="135">
        <f t="shared" si="117"/>
        <v>13</v>
      </c>
      <c r="BM75" s="135">
        <f t="shared" si="118"/>
        <v>11</v>
      </c>
      <c r="BN75" s="135">
        <f t="shared" si="119"/>
        <v>11</v>
      </c>
      <c r="BO75" s="135">
        <f t="shared" si="120"/>
        <v>8</v>
      </c>
      <c r="BP75" s="135">
        <f t="shared" si="121"/>
        <v>8</v>
      </c>
      <c r="BQ75" s="135">
        <f t="shared" si="122"/>
        <v>11</v>
      </c>
      <c r="BR75" s="135">
        <f t="shared" si="123"/>
        <v>3</v>
      </c>
      <c r="BS75" s="135">
        <f t="shared" si="124"/>
        <v>11</v>
      </c>
      <c r="BT75" s="135">
        <f t="shared" si="125"/>
        <v>11</v>
      </c>
      <c r="BU75" s="135">
        <f t="shared" si="126"/>
        <v>9</v>
      </c>
      <c r="BV75" s="136" t="str">
        <f>IF(AND(AH75=0,AJ75=0),"",AH75&amp;" - "&amp;AJ75)</f>
        <v>3 - 2</v>
      </c>
      <c r="BW75" s="138">
        <f>BW74+AK75</f>
        <v>1</v>
      </c>
      <c r="BX75" s="138">
        <f>AL75+BX74</f>
        <v>1</v>
      </c>
      <c r="BZ75" s="109" t="str">
        <f>IF(BL75="","",BI75)</f>
        <v>Merje AAS</v>
      </c>
      <c r="CA75" s="109" t="str">
        <f>IF(BZ75="","",CA74)</f>
        <v>LTK Kalev</v>
      </c>
      <c r="CB75" s="109" t="str">
        <f>IF(BL75="","",BK75)</f>
        <v>Sabina MUSAJEVA (välis)</v>
      </c>
      <c r="CC75" s="109" t="str">
        <f>IF(CB75="","",CC74)</f>
        <v>TalTech SK / Rakvere SK</v>
      </c>
      <c r="CE75" s="109" t="str">
        <f t="shared" si="112"/>
        <v>3:2</v>
      </c>
      <c r="CF75" s="109" t="str">
        <f>IF(AH75=AJ75,"",IF(AH75&gt;AJ75,E75,H75))</f>
        <v>Merje AAS</v>
      </c>
      <c r="CG75" s="109" t="str">
        <f>IF(AH75=AJ75,"",IF(AH75&gt;AJ75,H75,E75))</f>
        <v>Sabina MUSAJEVA (välis)</v>
      </c>
    </row>
    <row r="76" spans="1:85" s="109" customFormat="1" hidden="1" outlineLevel="1">
      <c r="A76" s="116">
        <f t="shared" si="25"/>
        <v>8</v>
      </c>
      <c r="B76" s="87">
        <v>74</v>
      </c>
      <c r="C76" s="87">
        <v>6</v>
      </c>
      <c r="D76" s="87" t="s">
        <v>87</v>
      </c>
      <c r="E76" s="88" t="s">
        <v>120</v>
      </c>
      <c r="F76" s="87">
        <v>12</v>
      </c>
      <c r="G76" s="87" t="s">
        <v>88</v>
      </c>
      <c r="H76" s="88" t="s">
        <v>123</v>
      </c>
      <c r="I76" s="89" t="s">
        <v>86</v>
      </c>
      <c r="J76" s="89" t="s">
        <v>96</v>
      </c>
      <c r="K76" s="89" t="s">
        <v>93</v>
      </c>
      <c r="L76" s="89" t="s">
        <v>82</v>
      </c>
      <c r="M76" s="89" t="s">
        <v>82</v>
      </c>
      <c r="N76" s="87">
        <v>11</v>
      </c>
      <c r="O76" s="87">
        <v>6</v>
      </c>
      <c r="P76" s="87">
        <v>11</v>
      </c>
      <c r="Q76" s="87">
        <v>5</v>
      </c>
      <c r="R76" s="87">
        <v>11</v>
      </c>
      <c r="S76" s="87">
        <v>4</v>
      </c>
      <c r="T76" s="87">
        <v>0</v>
      </c>
      <c r="U76" s="87">
        <v>0</v>
      </c>
      <c r="V76" s="87">
        <v>0</v>
      </c>
      <c r="W76" s="87">
        <v>0</v>
      </c>
      <c r="X76" s="90">
        <v>1</v>
      </c>
      <c r="Y76" s="90">
        <v>1</v>
      </c>
      <c r="Z76" s="90">
        <v>1</v>
      </c>
      <c r="AA76" s="90">
        <v>0</v>
      </c>
      <c r="AB76" s="90">
        <v>0</v>
      </c>
      <c r="AC76" s="90">
        <v>0</v>
      </c>
      <c r="AD76" s="90">
        <v>0</v>
      </c>
      <c r="AE76" s="90">
        <v>0</v>
      </c>
      <c r="AF76" s="90">
        <v>0</v>
      </c>
      <c r="AG76" s="90">
        <v>0</v>
      </c>
      <c r="AH76" s="91">
        <v>3</v>
      </c>
      <c r="AI76" s="91" t="s">
        <v>83</v>
      </c>
      <c r="AJ76" s="91">
        <v>0</v>
      </c>
      <c r="AK76" s="128">
        <f>RANK(AH76,AH76:AJ76,1)-1</f>
        <v>1</v>
      </c>
      <c r="AL76" s="128">
        <f>RANK(AJ76,AH76:AJ76,1)-1</f>
        <v>0</v>
      </c>
      <c r="AT76" s="115"/>
      <c r="AU76" s="129" t="str">
        <f>D76</f>
        <v>C</v>
      </c>
      <c r="AV76" s="130" t="str">
        <f t="shared" si="113"/>
        <v>Kätlin LATT</v>
      </c>
      <c r="AW76" s="129" t="str">
        <f>G76</f>
        <v>Z</v>
      </c>
      <c r="AX76" s="130" t="str">
        <f t="shared" si="114"/>
        <v>Sirli ROOSVE</v>
      </c>
      <c r="AY76" s="129" t="str">
        <f>IF(AND(N76=0,O76=0),"",N76&amp;" - "&amp;O76)</f>
        <v>11 - 6</v>
      </c>
      <c r="AZ76" s="129" t="str">
        <f>IF(AND(P76=0,Q76=0),"",P76&amp;" - "&amp;Q76)</f>
        <v>11 - 5</v>
      </c>
      <c r="BA76" s="129" t="str">
        <f>IF(AND(R76=0,S76=0),"",R76&amp;" - "&amp;S76)</f>
        <v>11 - 4</v>
      </c>
      <c r="BB76" s="129" t="str">
        <f>IF(AND(T76=0,U76=0),"",T76&amp;" - "&amp;U76)</f>
        <v/>
      </c>
      <c r="BC76" s="129" t="str">
        <f>IF(AND(V76=0,W76=0),"",V76&amp;" - "&amp;W76)</f>
        <v/>
      </c>
      <c r="BD76" s="131" t="str">
        <f>IF(AND(AH76=0,AJ76=0),"",AH76&amp;" - "&amp;AJ76)</f>
        <v>3 - 0</v>
      </c>
      <c r="BE76" s="132">
        <f t="shared" si="127"/>
        <v>2</v>
      </c>
      <c r="BF76" s="132">
        <f t="shared" si="127"/>
        <v>1</v>
      </c>
      <c r="BH76" s="129" t="str">
        <f>D76</f>
        <v>C</v>
      </c>
      <c r="BI76" s="130" t="str">
        <f t="shared" si="115"/>
        <v>Kätlin LATT</v>
      </c>
      <c r="BJ76" s="129" t="str">
        <f>G76</f>
        <v>Z</v>
      </c>
      <c r="BK76" s="130" t="str">
        <f t="shared" si="116"/>
        <v>Sirli ROOSVE</v>
      </c>
      <c r="BL76" s="135">
        <f t="shared" si="117"/>
        <v>11</v>
      </c>
      <c r="BM76" s="135">
        <f t="shared" si="118"/>
        <v>6</v>
      </c>
      <c r="BN76" s="135">
        <f t="shared" si="119"/>
        <v>11</v>
      </c>
      <c r="BO76" s="135">
        <f t="shared" si="120"/>
        <v>5</v>
      </c>
      <c r="BP76" s="135">
        <f t="shared" si="121"/>
        <v>11</v>
      </c>
      <c r="BQ76" s="135">
        <f t="shared" si="122"/>
        <v>4</v>
      </c>
      <c r="BR76" s="135" t="str">
        <f t="shared" si="123"/>
        <v/>
      </c>
      <c r="BS76" s="135" t="str">
        <f t="shared" si="124"/>
        <v/>
      </c>
      <c r="BT76" s="135" t="str">
        <f t="shared" si="125"/>
        <v/>
      </c>
      <c r="BU76" s="135" t="str">
        <f t="shared" si="126"/>
        <v/>
      </c>
      <c r="BV76" s="136" t="str">
        <f>IF(AND(AH76=0,AJ76=0),"",AH76&amp;" - "&amp;AJ76)</f>
        <v>3 - 0</v>
      </c>
      <c r="BW76" s="138">
        <f>BW75+AK76</f>
        <v>2</v>
      </c>
      <c r="BX76" s="138">
        <f>AL76+BX75</f>
        <v>1</v>
      </c>
      <c r="BZ76" s="109" t="str">
        <f>IF(BL76="","",BI76)</f>
        <v>Kätlin LATT</v>
      </c>
      <c r="CA76" s="109" t="str">
        <f>IF(BZ76="","",CA74)</f>
        <v>LTK Kalev</v>
      </c>
      <c r="CB76" s="109" t="str">
        <f>IF(BL76="","",BK76)</f>
        <v>Sirli ROOSVE</v>
      </c>
      <c r="CC76" s="109" t="str">
        <f>IF(CB76="","",CC74)</f>
        <v>TalTech SK / Rakvere SK</v>
      </c>
      <c r="CE76" s="109" t="str">
        <f t="shared" si="112"/>
        <v>3:0</v>
      </c>
      <c r="CF76" s="109" t="str">
        <f>IF(AH76=AJ76,"",IF(AH76&gt;AJ76,E76,H76))</f>
        <v>Kätlin LATT</v>
      </c>
      <c r="CG76" s="109" t="str">
        <f>IF(AH76=AJ76,"",IF(AH76&gt;AJ76,H76,E76))</f>
        <v>Sirli ROOSVE</v>
      </c>
    </row>
    <row r="77" spans="1:85" s="109" customFormat="1" hidden="1" outlineLevel="1">
      <c r="A77" s="116">
        <f t="shared" si="25"/>
        <v>8</v>
      </c>
      <c r="B77" s="87">
        <v>75</v>
      </c>
      <c r="C77" s="92">
        <v>7</v>
      </c>
      <c r="D77" s="87"/>
      <c r="E77" s="88" t="s">
        <v>159</v>
      </c>
      <c r="F77" s="92">
        <v>10</v>
      </c>
      <c r="G77" s="87"/>
      <c r="H77" s="88" t="s">
        <v>156</v>
      </c>
      <c r="I77" s="291" t="s">
        <v>100</v>
      </c>
      <c r="J77" s="291" t="s">
        <v>106</v>
      </c>
      <c r="K77" s="291" t="s">
        <v>89</v>
      </c>
      <c r="L77" s="291" t="s">
        <v>82</v>
      </c>
      <c r="M77" s="291" t="s">
        <v>82</v>
      </c>
      <c r="N77" s="285">
        <v>9</v>
      </c>
      <c r="O77" s="285">
        <v>11</v>
      </c>
      <c r="P77" s="285">
        <v>10</v>
      </c>
      <c r="Q77" s="285">
        <v>12</v>
      </c>
      <c r="R77" s="285">
        <v>6</v>
      </c>
      <c r="S77" s="285">
        <v>11</v>
      </c>
      <c r="T77" s="285">
        <v>0</v>
      </c>
      <c r="U77" s="285">
        <v>0</v>
      </c>
      <c r="V77" s="285">
        <v>0</v>
      </c>
      <c r="W77" s="285">
        <v>0</v>
      </c>
      <c r="X77" s="293">
        <v>0</v>
      </c>
      <c r="Y77" s="293">
        <v>0</v>
      </c>
      <c r="Z77" s="293">
        <v>0</v>
      </c>
      <c r="AA77" s="293">
        <v>0</v>
      </c>
      <c r="AB77" s="293">
        <v>0</v>
      </c>
      <c r="AC77" s="293">
        <v>1</v>
      </c>
      <c r="AD77" s="293">
        <v>1</v>
      </c>
      <c r="AE77" s="293">
        <v>1</v>
      </c>
      <c r="AF77" s="293">
        <v>0</v>
      </c>
      <c r="AG77" s="293">
        <v>0</v>
      </c>
      <c r="AH77" s="295">
        <v>0</v>
      </c>
      <c r="AI77" s="295" t="s">
        <v>83</v>
      </c>
      <c r="AJ77" s="295">
        <v>3</v>
      </c>
      <c r="AK77" s="298">
        <f>RANK(AH77,AH77:AJ77,1)-1</f>
        <v>0</v>
      </c>
      <c r="AL77" s="299">
        <f>RANK(AJ77,AH77:AJ77,1)-1</f>
        <v>1</v>
      </c>
      <c r="AT77" s="115"/>
      <c r="AU77" s="300" t="s">
        <v>143</v>
      </c>
      <c r="AV77" s="130" t="str">
        <f t="shared" si="113"/>
        <v>Kai THORNBECH</v>
      </c>
      <c r="AW77" s="300" t="s">
        <v>143</v>
      </c>
      <c r="AX77" s="130" t="str">
        <f t="shared" si="114"/>
        <v>Sabina MUSAJEVA (välis)</v>
      </c>
      <c r="AY77" s="302" t="str">
        <f>IF(AND(N77=0,O77=0),"",N77&amp;" - "&amp;O77)</f>
        <v>9 - 11</v>
      </c>
      <c r="AZ77" s="302" t="str">
        <f>IF(AND(P77=0,Q77=0),"",P77&amp;" - "&amp;Q77)</f>
        <v>10 - 12</v>
      </c>
      <c r="BA77" s="302" t="str">
        <f>IF(AND(R77=0,S77=0),"",R77&amp;" - "&amp;S77)</f>
        <v>6 - 11</v>
      </c>
      <c r="BB77" s="302" t="str">
        <f>IF(AND(T77=0,U77=0),"",T77&amp;" - "&amp;U77)</f>
        <v/>
      </c>
      <c r="BC77" s="302" t="str">
        <f>IF(AND(V77=0,W77=0),"",V77&amp;" - "&amp;W77)</f>
        <v/>
      </c>
      <c r="BD77" s="309" t="str">
        <f>IF(AND(AH77=0,AJ77=0),"",AH77&amp;" - "&amp;AJ77)</f>
        <v>0 - 3</v>
      </c>
      <c r="BE77" s="297">
        <f t="shared" si="127"/>
        <v>2</v>
      </c>
      <c r="BF77" s="297">
        <f t="shared" si="127"/>
        <v>2</v>
      </c>
      <c r="BH77" s="129"/>
      <c r="BI77" s="130" t="str">
        <f t="shared" si="115"/>
        <v>Kai THORNBECH</v>
      </c>
      <c r="BJ77" s="129"/>
      <c r="BK77" s="130" t="str">
        <f t="shared" si="116"/>
        <v>Sabina MUSAJEVA (välis)</v>
      </c>
      <c r="BL77" s="305">
        <f t="shared" si="117"/>
        <v>9</v>
      </c>
      <c r="BM77" s="305">
        <f t="shared" si="118"/>
        <v>11</v>
      </c>
      <c r="BN77" s="305">
        <f t="shared" si="119"/>
        <v>10</v>
      </c>
      <c r="BO77" s="305">
        <f t="shared" si="120"/>
        <v>12</v>
      </c>
      <c r="BP77" s="305">
        <f t="shared" si="121"/>
        <v>6</v>
      </c>
      <c r="BQ77" s="305">
        <f t="shared" si="122"/>
        <v>11</v>
      </c>
      <c r="BR77" s="305" t="str">
        <f t="shared" si="123"/>
        <v/>
      </c>
      <c r="BS77" s="305" t="str">
        <f t="shared" si="124"/>
        <v/>
      </c>
      <c r="BT77" s="305" t="str">
        <f t="shared" si="125"/>
        <v/>
      </c>
      <c r="BU77" s="305" t="str">
        <f t="shared" si="126"/>
        <v/>
      </c>
      <c r="BV77" s="307" t="str">
        <f>IF(AND(AH77=0,AJ77=0),"",AH77&amp;" - "&amp;AJ77)</f>
        <v>0 - 3</v>
      </c>
      <c r="BW77" s="303">
        <f>AK77+BW76</f>
        <v>2</v>
      </c>
      <c r="BX77" s="303">
        <f>AL77+BX76</f>
        <v>2</v>
      </c>
      <c r="CE77" s="109" t="str">
        <f t="shared" si="112"/>
        <v>3:0</v>
      </c>
    </row>
    <row r="78" spans="1:85" s="109" customFormat="1" hidden="1" outlineLevel="1">
      <c r="A78" s="116">
        <f t="shared" ref="A78:A92" si="128">A68+1</f>
        <v>8</v>
      </c>
      <c r="B78" s="87">
        <v>76</v>
      </c>
      <c r="C78" s="92">
        <v>6</v>
      </c>
      <c r="D78" s="87"/>
      <c r="E78" s="88" t="s">
        <v>120</v>
      </c>
      <c r="F78" s="92">
        <v>11</v>
      </c>
      <c r="G78" s="87"/>
      <c r="H78" s="88" t="s">
        <v>158</v>
      </c>
      <c r="I78" s="291"/>
      <c r="J78" s="291"/>
      <c r="K78" s="291"/>
      <c r="L78" s="291"/>
      <c r="M78" s="291"/>
      <c r="N78" s="286"/>
      <c r="O78" s="286"/>
      <c r="P78" s="286"/>
      <c r="Q78" s="286"/>
      <c r="R78" s="286"/>
      <c r="S78" s="286"/>
      <c r="T78" s="286"/>
      <c r="U78" s="286"/>
      <c r="V78" s="286"/>
      <c r="W78" s="286"/>
      <c r="X78" s="294"/>
      <c r="Y78" s="294"/>
      <c r="Z78" s="294"/>
      <c r="AA78" s="294"/>
      <c r="AB78" s="294"/>
      <c r="AC78" s="294"/>
      <c r="AD78" s="294"/>
      <c r="AE78" s="294"/>
      <c r="AF78" s="294"/>
      <c r="AG78" s="294"/>
      <c r="AH78" s="296"/>
      <c r="AI78" s="296"/>
      <c r="AJ78" s="296"/>
      <c r="AK78" s="298"/>
      <c r="AL78" s="299"/>
      <c r="AT78" s="115"/>
      <c r="AU78" s="301"/>
      <c r="AV78" s="130" t="str">
        <f t="shared" si="113"/>
        <v>Kätlin LATT</v>
      </c>
      <c r="AW78" s="301"/>
      <c r="AX78" s="130" t="str">
        <f t="shared" si="114"/>
        <v>Raili NURGA (laen)</v>
      </c>
      <c r="AY78" s="302"/>
      <c r="AZ78" s="302"/>
      <c r="BA78" s="302"/>
      <c r="BB78" s="302"/>
      <c r="BC78" s="302"/>
      <c r="BD78" s="309"/>
      <c r="BE78" s="297"/>
      <c r="BF78" s="297"/>
      <c r="BH78" s="129"/>
      <c r="BI78" s="130" t="str">
        <f t="shared" si="115"/>
        <v>Kätlin LATT</v>
      </c>
      <c r="BJ78" s="129"/>
      <c r="BK78" s="130" t="str">
        <f t="shared" si="116"/>
        <v>Raili NURGA (laen)</v>
      </c>
      <c r="BL78" s="306" t="str">
        <f t="shared" si="117"/>
        <v/>
      </c>
      <c r="BM78" s="306" t="str">
        <f t="shared" si="118"/>
        <v/>
      </c>
      <c r="BN78" s="306" t="str">
        <f t="shared" si="119"/>
        <v/>
      </c>
      <c r="BO78" s="306" t="str">
        <f t="shared" si="120"/>
        <v/>
      </c>
      <c r="BP78" s="306" t="str">
        <f t="shared" si="121"/>
        <v/>
      </c>
      <c r="BQ78" s="306" t="str">
        <f t="shared" si="122"/>
        <v/>
      </c>
      <c r="BR78" s="306" t="str">
        <f t="shared" si="123"/>
        <v/>
      </c>
      <c r="BS78" s="306" t="str">
        <f t="shared" si="124"/>
        <v/>
      </c>
      <c r="BT78" s="306" t="str">
        <f t="shared" si="125"/>
        <v/>
      </c>
      <c r="BU78" s="306" t="str">
        <f t="shared" si="126"/>
        <v/>
      </c>
      <c r="BV78" s="308"/>
      <c r="BW78" s="304"/>
      <c r="BX78" s="304"/>
      <c r="CE78" s="109" t="str">
        <f t="shared" si="112"/>
        <v>:</v>
      </c>
    </row>
    <row r="79" spans="1:85" s="109" customFormat="1" hidden="1" outlineLevel="1">
      <c r="A79" s="116">
        <f t="shared" si="128"/>
        <v>8</v>
      </c>
      <c r="B79" s="87">
        <v>77</v>
      </c>
      <c r="C79" s="87">
        <v>4</v>
      </c>
      <c r="D79" s="87" t="s">
        <v>77</v>
      </c>
      <c r="E79" s="88" t="s">
        <v>118</v>
      </c>
      <c r="F79" s="87">
        <v>10</v>
      </c>
      <c r="G79" s="87" t="s">
        <v>85</v>
      </c>
      <c r="H79" s="88" t="s">
        <v>156</v>
      </c>
      <c r="I79" s="89" t="s">
        <v>145</v>
      </c>
      <c r="J79" s="89" t="s">
        <v>103</v>
      </c>
      <c r="K79" s="89" t="s">
        <v>97</v>
      </c>
      <c r="L79" s="89" t="s">
        <v>82</v>
      </c>
      <c r="M79" s="89" t="s">
        <v>82</v>
      </c>
      <c r="N79" s="87">
        <v>1</v>
      </c>
      <c r="O79" s="87">
        <v>11</v>
      </c>
      <c r="P79" s="87">
        <v>3</v>
      </c>
      <c r="Q79" s="87">
        <v>11</v>
      </c>
      <c r="R79" s="87">
        <v>4</v>
      </c>
      <c r="S79" s="87">
        <v>11</v>
      </c>
      <c r="T79" s="87">
        <v>0</v>
      </c>
      <c r="U79" s="87">
        <v>0</v>
      </c>
      <c r="V79" s="87">
        <v>0</v>
      </c>
      <c r="W79" s="87">
        <v>0</v>
      </c>
      <c r="X79" s="90">
        <v>0</v>
      </c>
      <c r="Y79" s="90">
        <v>0</v>
      </c>
      <c r="Z79" s="90">
        <v>0</v>
      </c>
      <c r="AA79" s="90">
        <v>0</v>
      </c>
      <c r="AB79" s="90">
        <v>0</v>
      </c>
      <c r="AC79" s="90">
        <v>1</v>
      </c>
      <c r="AD79" s="90">
        <v>1</v>
      </c>
      <c r="AE79" s="90">
        <v>1</v>
      </c>
      <c r="AF79" s="90">
        <v>0</v>
      </c>
      <c r="AG79" s="90">
        <v>0</v>
      </c>
      <c r="AH79" s="91">
        <v>0</v>
      </c>
      <c r="AI79" s="91" t="s">
        <v>83</v>
      </c>
      <c r="AJ79" s="91">
        <v>3</v>
      </c>
      <c r="AK79" s="128">
        <f>RANK(AH79,AH79:AJ79,1)-1</f>
        <v>0</v>
      </c>
      <c r="AL79" s="128">
        <f>RANK(AJ79,AH79:AJ79,1)-1</f>
        <v>1</v>
      </c>
      <c r="AM79" s="114"/>
      <c r="AN79" s="114"/>
      <c r="AO79" s="139"/>
      <c r="AP79" s="139"/>
      <c r="AQ79" s="139"/>
      <c r="AR79" s="139"/>
      <c r="AT79" s="115"/>
      <c r="AU79" s="129" t="str">
        <f>D79</f>
        <v>A</v>
      </c>
      <c r="AV79" s="130" t="str">
        <f t="shared" si="113"/>
        <v>Pille VEESAAR</v>
      </c>
      <c r="AW79" s="129" t="str">
        <f>G79</f>
        <v>X</v>
      </c>
      <c r="AX79" s="130" t="str">
        <f t="shared" si="114"/>
        <v>Sabina MUSAJEVA (välis)</v>
      </c>
      <c r="AY79" s="129" t="str">
        <f>IF(AND(N79=0,O79=0),"",N79&amp;" - "&amp;O79)</f>
        <v>1 - 11</v>
      </c>
      <c r="AZ79" s="129" t="str">
        <f>IF(AND(P79=0,Q79=0),"",P79&amp;" - "&amp;Q79)</f>
        <v>3 - 11</v>
      </c>
      <c r="BA79" s="129" t="str">
        <f>IF(AND(R79=0,S79=0),"",R79&amp;" - "&amp;S79)</f>
        <v>4 - 11</v>
      </c>
      <c r="BB79" s="129" t="str">
        <f>IF(AND(T79=0,U79=0),"",T79&amp;" - "&amp;U79)</f>
        <v/>
      </c>
      <c r="BC79" s="129" t="str">
        <f>IF(AND(V79=0,W79=0),"",V79&amp;" - "&amp;W79)</f>
        <v/>
      </c>
      <c r="BD79" s="131" t="str">
        <f>IF(AND(AH79=0,AJ79=0),"",AH79&amp;" - "&amp;AJ79)</f>
        <v>0 - 3</v>
      </c>
      <c r="BE79" s="132">
        <f>BE77+AK79</f>
        <v>2</v>
      </c>
      <c r="BF79" s="132">
        <f>BF77+AL79</f>
        <v>3</v>
      </c>
      <c r="BH79" s="129" t="str">
        <f>D79</f>
        <v>A</v>
      </c>
      <c r="BI79" s="130" t="str">
        <f t="shared" si="115"/>
        <v>Pille VEESAAR</v>
      </c>
      <c r="BJ79" s="129" t="str">
        <f>G79</f>
        <v>X</v>
      </c>
      <c r="BK79" s="130" t="str">
        <f t="shared" si="116"/>
        <v>Sabina MUSAJEVA (välis)</v>
      </c>
      <c r="BL79" s="135">
        <f t="shared" si="117"/>
        <v>1</v>
      </c>
      <c r="BM79" s="135">
        <f t="shared" si="118"/>
        <v>11</v>
      </c>
      <c r="BN79" s="135">
        <f t="shared" si="119"/>
        <v>3</v>
      </c>
      <c r="BO79" s="135">
        <f t="shared" si="120"/>
        <v>11</v>
      </c>
      <c r="BP79" s="135">
        <f t="shared" si="121"/>
        <v>4</v>
      </c>
      <c r="BQ79" s="135">
        <f t="shared" si="122"/>
        <v>11</v>
      </c>
      <c r="BR79" s="135" t="str">
        <f t="shared" si="123"/>
        <v/>
      </c>
      <c r="BS79" s="135" t="str">
        <f t="shared" si="124"/>
        <v/>
      </c>
      <c r="BT79" s="135" t="str">
        <f t="shared" si="125"/>
        <v/>
      </c>
      <c r="BU79" s="135" t="str">
        <f t="shared" si="126"/>
        <v/>
      </c>
      <c r="BV79" s="136" t="str">
        <f>IF(AND(AH79=0,AJ79=0),"",AH79&amp;" - "&amp;AJ79)</f>
        <v>0 - 3</v>
      </c>
      <c r="BW79" s="138">
        <f>BW77+AK79</f>
        <v>2</v>
      </c>
      <c r="BX79" s="138">
        <f>AL79+BX77</f>
        <v>3</v>
      </c>
      <c r="BZ79" s="109" t="str">
        <f>IF(BL79="","",BI79)</f>
        <v>Pille VEESAAR</v>
      </c>
      <c r="CA79" s="109" t="str">
        <f>IF(BZ79="","",CA74)</f>
        <v>LTK Kalev</v>
      </c>
      <c r="CB79" s="109" t="str">
        <f>IF(BL79="","",BK79)</f>
        <v>Sabina MUSAJEVA (välis)</v>
      </c>
      <c r="CC79" s="109" t="str">
        <f>IF(CB79="","",CC74)</f>
        <v>TalTech SK / Rakvere SK</v>
      </c>
      <c r="CE79" s="109" t="str">
        <f t="shared" si="112"/>
        <v>3:0</v>
      </c>
      <c r="CF79" s="109" t="str">
        <f>IF(AH79=AJ79,"",IF(AH79&gt;AJ79,E79,H79))</f>
        <v>Sabina MUSAJEVA (välis)</v>
      </c>
      <c r="CG79" s="109" t="str">
        <f>IF(AH79=AJ79,"",IF(AH79&gt;AJ79,H79,E79))</f>
        <v>Pille VEESAAR</v>
      </c>
    </row>
    <row r="80" spans="1:85" hidden="1" outlineLevel="1">
      <c r="A80" s="116">
        <f t="shared" si="128"/>
        <v>8</v>
      </c>
      <c r="B80" s="87">
        <v>78</v>
      </c>
      <c r="C80" s="93">
        <v>6</v>
      </c>
      <c r="D80" s="93" t="s">
        <v>87</v>
      </c>
      <c r="E80" s="88" t="s">
        <v>120</v>
      </c>
      <c r="F80" s="93">
        <v>11</v>
      </c>
      <c r="G80" s="93" t="s">
        <v>78</v>
      </c>
      <c r="H80" s="88" t="s">
        <v>158</v>
      </c>
      <c r="I80" s="89" t="s">
        <v>93</v>
      </c>
      <c r="J80" s="89" t="s">
        <v>80</v>
      </c>
      <c r="K80" s="89" t="s">
        <v>96</v>
      </c>
      <c r="L80" s="89" t="s">
        <v>82</v>
      </c>
      <c r="M80" s="89" t="s">
        <v>82</v>
      </c>
      <c r="N80" s="87">
        <v>11</v>
      </c>
      <c r="O80" s="87">
        <v>4</v>
      </c>
      <c r="P80" s="87">
        <v>11</v>
      </c>
      <c r="Q80" s="87">
        <v>8</v>
      </c>
      <c r="R80" s="87">
        <v>11</v>
      </c>
      <c r="S80" s="87">
        <v>5</v>
      </c>
      <c r="T80" s="87">
        <v>0</v>
      </c>
      <c r="U80" s="87">
        <v>0</v>
      </c>
      <c r="V80" s="87">
        <v>0</v>
      </c>
      <c r="W80" s="87">
        <v>0</v>
      </c>
      <c r="X80" s="90">
        <v>1</v>
      </c>
      <c r="Y80" s="90">
        <v>1</v>
      </c>
      <c r="Z80" s="90">
        <v>1</v>
      </c>
      <c r="AA80" s="90">
        <v>0</v>
      </c>
      <c r="AB80" s="90">
        <v>0</v>
      </c>
      <c r="AC80" s="90">
        <v>0</v>
      </c>
      <c r="AD80" s="90">
        <v>0</v>
      </c>
      <c r="AE80" s="90">
        <v>0</v>
      </c>
      <c r="AF80" s="90">
        <v>0</v>
      </c>
      <c r="AG80" s="90">
        <v>0</v>
      </c>
      <c r="AH80" s="91">
        <v>3</v>
      </c>
      <c r="AI80" s="91" t="s">
        <v>83</v>
      </c>
      <c r="AJ80" s="91">
        <v>0</v>
      </c>
      <c r="AK80" s="128">
        <f>RANK(AH80,AH80:AJ80,1)-1</f>
        <v>1</v>
      </c>
      <c r="AL80" s="128">
        <f>RANK(AJ80,AH80:AJ80,1)-1</f>
        <v>0</v>
      </c>
      <c r="AT80" s="115"/>
      <c r="AU80" s="129" t="str">
        <f>D80</f>
        <v>C</v>
      </c>
      <c r="AV80" s="130" t="str">
        <f t="shared" si="113"/>
        <v>Kätlin LATT</v>
      </c>
      <c r="AW80" s="129" t="str">
        <f>G80</f>
        <v>Y</v>
      </c>
      <c r="AX80" s="130" t="str">
        <f t="shared" si="114"/>
        <v>Raili NURGA (laen)</v>
      </c>
      <c r="AY80" s="129" t="str">
        <f>IF(AND(N80=0,O80=0),"",N80&amp;" - "&amp;O80)</f>
        <v>11 - 4</v>
      </c>
      <c r="AZ80" s="129" t="str">
        <f>IF(AND(P80=0,Q80=0),"",P80&amp;" - "&amp;Q80)</f>
        <v>11 - 8</v>
      </c>
      <c r="BA80" s="129" t="str">
        <f>IF(AND(R80=0,S80=0),"",R80&amp;" - "&amp;S80)</f>
        <v>11 - 5</v>
      </c>
      <c r="BB80" s="129" t="str">
        <f>IF(AND(T80=0,U80=0),"",T80&amp;" - "&amp;U80)</f>
        <v/>
      </c>
      <c r="BC80" s="129" t="str">
        <f>IF(AND(V80=0,W80=0),"",V80&amp;" - "&amp;W80)</f>
        <v/>
      </c>
      <c r="BD80" s="131" t="str">
        <f>IF(AND(AH80=0,AJ80=0),"",AH80&amp;" - "&amp;AJ80)</f>
        <v>3 - 0</v>
      </c>
      <c r="BE80" s="132">
        <f>BE79+AK80</f>
        <v>3</v>
      </c>
      <c r="BF80" s="132">
        <f>BF79+AL80</f>
        <v>3</v>
      </c>
      <c r="BH80" s="129" t="str">
        <f>D80</f>
        <v>C</v>
      </c>
      <c r="BI80" s="130" t="str">
        <f t="shared" si="115"/>
        <v>Kätlin LATT</v>
      </c>
      <c r="BJ80" s="129" t="str">
        <f>G80</f>
        <v>Y</v>
      </c>
      <c r="BK80" s="130" t="str">
        <f t="shared" si="116"/>
        <v>Raili NURGA (laen)</v>
      </c>
      <c r="BL80" s="135">
        <f t="shared" si="117"/>
        <v>11</v>
      </c>
      <c r="BM80" s="135">
        <f t="shared" si="118"/>
        <v>4</v>
      </c>
      <c r="BN80" s="135">
        <f t="shared" si="119"/>
        <v>11</v>
      </c>
      <c r="BO80" s="135">
        <f t="shared" si="120"/>
        <v>8</v>
      </c>
      <c r="BP80" s="135">
        <f t="shared" si="121"/>
        <v>11</v>
      </c>
      <c r="BQ80" s="135">
        <f t="shared" si="122"/>
        <v>5</v>
      </c>
      <c r="BR80" s="135" t="str">
        <f t="shared" si="123"/>
        <v/>
      </c>
      <c r="BS80" s="135" t="str">
        <f t="shared" si="124"/>
        <v/>
      </c>
      <c r="BT80" s="135" t="str">
        <f t="shared" si="125"/>
        <v/>
      </c>
      <c r="BU80" s="135" t="str">
        <f t="shared" si="126"/>
        <v/>
      </c>
      <c r="BV80" s="136" t="str">
        <f>IF(AND(AH80=0,AJ80=0),"",AH80&amp;" - "&amp;AJ80)</f>
        <v>3 - 0</v>
      </c>
      <c r="BW80" s="138">
        <f>BW79+AK80</f>
        <v>3</v>
      </c>
      <c r="BX80" s="138">
        <f>AL80+BX79</f>
        <v>3</v>
      </c>
      <c r="BZ80" s="109" t="str">
        <f>IF(BL80="","",BI80)</f>
        <v>Kätlin LATT</v>
      </c>
      <c r="CA80" s="109" t="str">
        <f>IF(BZ80="","",CA74)</f>
        <v>LTK Kalev</v>
      </c>
      <c r="CB80" s="109" t="str">
        <f>IF(BL80="","",BK80)</f>
        <v>Raili NURGA (laen)</v>
      </c>
      <c r="CC80" s="109" t="str">
        <f>IF(CB80="","",CC74)</f>
        <v>TalTech SK / Rakvere SK</v>
      </c>
      <c r="CE80" s="109" t="str">
        <f t="shared" si="112"/>
        <v>3:0</v>
      </c>
      <c r="CF80" s="109" t="str">
        <f>IF(AH80=AJ80,"",IF(AH80&gt;AJ80,E80,H80))</f>
        <v>Kätlin LATT</v>
      </c>
      <c r="CG80" s="109" t="str">
        <f>IF(AH80=AJ80,"",IF(AH80&gt;AJ80,H80,E80))</f>
        <v>Raili NURGA (laen)</v>
      </c>
    </row>
    <row r="81" spans="1:85" hidden="1" outlineLevel="1">
      <c r="A81" s="153">
        <f t="shared" si="128"/>
        <v>8</v>
      </c>
      <c r="B81" s="96">
        <v>79</v>
      </c>
      <c r="C81" s="94">
        <v>5</v>
      </c>
      <c r="D81" s="94" t="s">
        <v>84</v>
      </c>
      <c r="E81" s="95" t="s">
        <v>116</v>
      </c>
      <c r="F81" s="94">
        <v>12</v>
      </c>
      <c r="G81" s="94" t="s">
        <v>88</v>
      </c>
      <c r="H81" s="95" t="s">
        <v>123</v>
      </c>
      <c r="I81" s="89" t="s">
        <v>80</v>
      </c>
      <c r="J81" s="89" t="s">
        <v>86</v>
      </c>
      <c r="K81" s="89" t="s">
        <v>91</v>
      </c>
      <c r="L81" s="89" t="s">
        <v>94</v>
      </c>
      <c r="M81" s="89" t="s">
        <v>82</v>
      </c>
      <c r="N81" s="96">
        <v>11</v>
      </c>
      <c r="O81" s="96">
        <v>8</v>
      </c>
      <c r="P81" s="96">
        <v>11</v>
      </c>
      <c r="Q81" s="96">
        <v>6</v>
      </c>
      <c r="R81" s="96">
        <v>8</v>
      </c>
      <c r="S81" s="96">
        <v>11</v>
      </c>
      <c r="T81" s="96">
        <v>11</v>
      </c>
      <c r="U81" s="96">
        <v>9</v>
      </c>
      <c r="V81" s="96">
        <v>0</v>
      </c>
      <c r="W81" s="96">
        <v>0</v>
      </c>
      <c r="X81" s="97">
        <v>1</v>
      </c>
      <c r="Y81" s="97">
        <v>1</v>
      </c>
      <c r="Z81" s="97">
        <v>0</v>
      </c>
      <c r="AA81" s="97">
        <v>1</v>
      </c>
      <c r="AB81" s="97">
        <v>0</v>
      </c>
      <c r="AC81" s="97">
        <v>0</v>
      </c>
      <c r="AD81" s="97">
        <v>0</v>
      </c>
      <c r="AE81" s="97">
        <v>1</v>
      </c>
      <c r="AF81" s="97">
        <v>0</v>
      </c>
      <c r="AG81" s="97">
        <v>0</v>
      </c>
      <c r="AH81" s="98">
        <v>3</v>
      </c>
      <c r="AI81" s="98" t="s">
        <v>83</v>
      </c>
      <c r="AJ81" s="98">
        <v>1</v>
      </c>
      <c r="AK81" s="128">
        <f>RANK(AH81,AH81:AJ81,1)-1</f>
        <v>1</v>
      </c>
      <c r="AL81" s="128">
        <f>RANK(AJ81,AH81:AJ81,1)-1</f>
        <v>0</v>
      </c>
      <c r="AM81" s="142">
        <v>1</v>
      </c>
      <c r="AN81" s="142">
        <v>1</v>
      </c>
      <c r="AT81" s="115"/>
      <c r="AU81" s="129" t="str">
        <f>D81</f>
        <v>B</v>
      </c>
      <c r="AV81" s="130" t="str">
        <f t="shared" si="113"/>
        <v>Merje AAS</v>
      </c>
      <c r="AW81" s="129" t="str">
        <f>G81</f>
        <v>Z</v>
      </c>
      <c r="AX81" s="130" t="str">
        <f t="shared" si="114"/>
        <v>Sirli ROOSVE</v>
      </c>
      <c r="AY81" s="129" t="str">
        <f>IF(AND(N81=0,O81=0),"",N81&amp;" - "&amp;O81)</f>
        <v>11 - 8</v>
      </c>
      <c r="AZ81" s="129" t="str">
        <f>IF(AND(P81=0,Q81=0),"",P81&amp;" - "&amp;Q81)</f>
        <v>11 - 6</v>
      </c>
      <c r="BA81" s="129" t="str">
        <f>IF(AND(R81=0,S81=0),"",R81&amp;" - "&amp;S81)</f>
        <v>8 - 11</v>
      </c>
      <c r="BB81" s="129" t="str">
        <f>IF(AND(T81=0,U81=0),"",T81&amp;" - "&amp;U81)</f>
        <v>11 - 9</v>
      </c>
      <c r="BC81" s="129" t="str">
        <f>IF(AND(V81=0,W81=0),"",V81&amp;" - "&amp;W81)</f>
        <v/>
      </c>
      <c r="BD81" s="131" t="str">
        <f>IF(AND(AH81=0,AJ81=0),"",AH81&amp;" - "&amp;AJ81)</f>
        <v>3 - 1</v>
      </c>
      <c r="BE81" s="132">
        <f>BE80+AK81</f>
        <v>4</v>
      </c>
      <c r="BF81" s="132">
        <f>BF80+AL81</f>
        <v>3</v>
      </c>
      <c r="BH81" s="129" t="str">
        <f>D81</f>
        <v>B</v>
      </c>
      <c r="BI81" s="130" t="str">
        <f t="shared" si="115"/>
        <v>Merje AAS</v>
      </c>
      <c r="BJ81" s="129" t="str">
        <f>G81</f>
        <v>Z</v>
      </c>
      <c r="BK81" s="130" t="str">
        <f t="shared" si="116"/>
        <v>Sirli ROOSVE</v>
      </c>
      <c r="BL81" s="135">
        <f t="shared" si="117"/>
        <v>11</v>
      </c>
      <c r="BM81" s="135">
        <f t="shared" si="118"/>
        <v>8</v>
      </c>
      <c r="BN81" s="135">
        <f t="shared" si="119"/>
        <v>11</v>
      </c>
      <c r="BO81" s="135">
        <f t="shared" si="120"/>
        <v>6</v>
      </c>
      <c r="BP81" s="135">
        <f t="shared" si="121"/>
        <v>8</v>
      </c>
      <c r="BQ81" s="135">
        <f t="shared" si="122"/>
        <v>11</v>
      </c>
      <c r="BR81" s="135">
        <f t="shared" si="123"/>
        <v>11</v>
      </c>
      <c r="BS81" s="135">
        <f t="shared" si="124"/>
        <v>9</v>
      </c>
      <c r="BT81" s="135" t="str">
        <f t="shared" si="125"/>
        <v/>
      </c>
      <c r="BU81" s="135" t="str">
        <f t="shared" si="126"/>
        <v/>
      </c>
      <c r="BV81" s="136" t="str">
        <f>IF(AND(AH81=0,AJ81=0),"",AH81&amp;" - "&amp;AJ81)</f>
        <v>3 - 1</v>
      </c>
      <c r="BW81" s="138">
        <f>BW80+AK81</f>
        <v>4</v>
      </c>
      <c r="BX81" s="138">
        <f>AL81+BX80</f>
        <v>3</v>
      </c>
      <c r="BZ81" s="109" t="str">
        <f>IF(BL81="","",BI81)</f>
        <v>Merje AAS</v>
      </c>
      <c r="CA81" s="109" t="str">
        <f>IF(BZ81="","",CA74)</f>
        <v>LTK Kalev</v>
      </c>
      <c r="CB81" s="109" t="str">
        <f>IF(BL81="","",BK81)</f>
        <v>Sirli ROOSVE</v>
      </c>
      <c r="CC81" s="109" t="str">
        <f>IF(CB81="","",CC74)</f>
        <v>TalTech SK / Rakvere SK</v>
      </c>
      <c r="CE81" s="109" t="str">
        <f t="shared" si="112"/>
        <v>3:1</v>
      </c>
      <c r="CF81" s="109" t="str">
        <f>IF(AH81=AJ81,"",IF(AH81&gt;AJ81,E81,H81))</f>
        <v>Merje AAS</v>
      </c>
      <c r="CG81" s="109" t="str">
        <f>IF(AH81=AJ81,"",IF(AH81&gt;AJ81,H81,E81))</f>
        <v>Sirli ROOSVE</v>
      </c>
    </row>
    <row r="82" spans="1:85" hidden="1" outlineLevel="1">
      <c r="A82" s="154">
        <f t="shared" si="128"/>
        <v>8</v>
      </c>
      <c r="B82" s="101">
        <v>80</v>
      </c>
      <c r="C82" s="99"/>
      <c r="D82" s="99"/>
      <c r="E82" s="99"/>
      <c r="F82" s="99"/>
      <c r="G82" s="99"/>
      <c r="H82" s="99"/>
      <c r="I82" s="100"/>
      <c r="J82" s="100"/>
      <c r="K82" s="100"/>
      <c r="L82" s="100"/>
      <c r="M82" s="100"/>
      <c r="N82" s="101"/>
      <c r="O82" s="101"/>
      <c r="P82" s="101"/>
      <c r="Q82" s="101"/>
      <c r="R82" s="101"/>
      <c r="S82" s="101"/>
      <c r="T82" s="101"/>
      <c r="U82" s="101"/>
      <c r="V82" s="101"/>
      <c r="W82" s="101"/>
      <c r="X82" s="102"/>
      <c r="Y82" s="102"/>
      <c r="Z82" s="102"/>
      <c r="AA82" s="102"/>
      <c r="AB82" s="102"/>
      <c r="AC82" s="102"/>
      <c r="AD82" s="102"/>
      <c r="AE82" s="102"/>
      <c r="AF82" s="102"/>
      <c r="AG82" s="102"/>
      <c r="AH82" s="103"/>
      <c r="AI82" s="103"/>
      <c r="AJ82" s="104"/>
      <c r="AK82" s="144">
        <f>SUM(AK74:AK81)</f>
        <v>4</v>
      </c>
      <c r="AL82" s="144">
        <f>SUM(AL74:AL81)</f>
        <v>3</v>
      </c>
      <c r="AM82" s="145" t="str">
        <f>IF(OR(ISNA(E74),AK82=AL82),"",IF(D73&lt;G73,AK82&amp;" - "&amp;AL82,AL82&amp;" - "&amp;AK82))</f>
        <v>4 - 3</v>
      </c>
      <c r="AN82" s="145">
        <f>IF(OR(ISNA(E74),AK82=AL82),"",IF(VALUE(LEFT(AM82))&gt;VALUE(RIGHT(AM82)),2,1))</f>
        <v>2</v>
      </c>
      <c r="AT82" s="146"/>
      <c r="AU82" s="147"/>
      <c r="AV82" s="148"/>
      <c r="AW82" s="147"/>
      <c r="AX82" s="148"/>
      <c r="AY82" s="147"/>
      <c r="AZ82" s="147"/>
      <c r="BA82" s="147"/>
      <c r="BB82" s="147"/>
      <c r="BC82" s="149"/>
      <c r="BD82" s="150"/>
      <c r="BE82" s="151"/>
      <c r="BF82" s="151"/>
      <c r="BZ82" t="s">
        <v>140</v>
      </c>
      <c r="CE82" s="109" t="str">
        <f t="shared" si="112"/>
        <v>:</v>
      </c>
      <c r="CF82" s="109" t="s">
        <v>140</v>
      </c>
      <c r="CG82" s="109"/>
    </row>
    <row r="83" spans="1:85" s="109" customFormat="1" hidden="1" outlineLevel="1">
      <c r="A83" s="152">
        <f t="shared" si="128"/>
        <v>9</v>
      </c>
      <c r="B83" s="79">
        <v>81</v>
      </c>
      <c r="C83" s="87">
        <v>3</v>
      </c>
      <c r="D83" s="91">
        <v>1</v>
      </c>
      <c r="E83" s="117" t="s">
        <v>27</v>
      </c>
      <c r="F83" s="87">
        <v>9</v>
      </c>
      <c r="G83" s="91">
        <v>7</v>
      </c>
      <c r="H83" s="81" t="s">
        <v>62</v>
      </c>
      <c r="I83" s="82"/>
      <c r="J83" s="83"/>
      <c r="K83" s="83"/>
      <c r="L83" s="83"/>
      <c r="M83" s="83"/>
      <c r="N83" s="84"/>
      <c r="O83" s="84"/>
      <c r="P83" s="84"/>
      <c r="Q83" s="84"/>
      <c r="R83" s="84"/>
      <c r="S83" s="84"/>
      <c r="T83" s="84"/>
      <c r="U83" s="84"/>
      <c r="V83" s="84"/>
      <c r="W83" s="84"/>
      <c r="X83" s="85"/>
      <c r="Y83" s="85"/>
      <c r="Z83" s="85"/>
      <c r="AA83" s="85"/>
      <c r="AB83" s="85"/>
      <c r="AC83" s="85"/>
      <c r="AD83" s="85"/>
      <c r="AE83" s="85"/>
      <c r="AF83" s="85"/>
      <c r="AG83" s="85"/>
      <c r="AH83" s="85"/>
      <c r="AI83" s="85"/>
      <c r="AJ83" s="86"/>
      <c r="AO83" s="109" t="s">
        <v>132</v>
      </c>
      <c r="AP83" s="109" t="s">
        <v>132</v>
      </c>
      <c r="AT83" s="119" t="str">
        <f>"Match no "&amp;A83</f>
        <v>Match no 9</v>
      </c>
      <c r="AU83" s="120">
        <f>BE91</f>
        <v>4</v>
      </c>
      <c r="AV83" s="121" t="str">
        <f t="shared" ref="AV83:AV91" si="129">E83</f>
        <v>Maardu LTK</v>
      </c>
      <c r="AW83" s="120">
        <f>BF91</f>
        <v>0</v>
      </c>
      <c r="AX83" s="121" t="str">
        <f t="shared" ref="AX83:AX91" si="130">H83</f>
        <v>TalTech SK / Rakvere SK</v>
      </c>
      <c r="AY83" s="122" t="s">
        <v>133</v>
      </c>
      <c r="AZ83" s="122" t="s">
        <v>134</v>
      </c>
      <c r="BA83" s="122" t="s">
        <v>135</v>
      </c>
      <c r="BB83" s="122" t="s">
        <v>136</v>
      </c>
      <c r="BC83" s="122" t="s">
        <v>137</v>
      </c>
      <c r="BD83" s="123" t="s">
        <v>138</v>
      </c>
      <c r="BE83" s="292" t="s">
        <v>139</v>
      </c>
      <c r="BF83" s="292"/>
      <c r="BH83" s="124">
        <f>AK92</f>
        <v>4</v>
      </c>
      <c r="BI83" s="125" t="str">
        <f t="shared" ref="BI83:BI91" si="131">E83</f>
        <v>Maardu LTK</v>
      </c>
      <c r="BJ83" s="124">
        <f>AL92</f>
        <v>0</v>
      </c>
      <c r="BK83" s="125" t="str">
        <f t="shared" ref="BK83:BK91" si="132">H83</f>
        <v>TalTech SK / Rakvere SK</v>
      </c>
      <c r="BL83" s="287" t="s">
        <v>133</v>
      </c>
      <c r="BM83" s="288"/>
      <c r="BN83" s="287" t="s">
        <v>134</v>
      </c>
      <c r="BO83" s="288"/>
      <c r="BP83" s="287" t="s">
        <v>135</v>
      </c>
      <c r="BQ83" s="288"/>
      <c r="BR83" s="287" t="s">
        <v>136</v>
      </c>
      <c r="BS83" s="288"/>
      <c r="BT83" s="287" t="s">
        <v>137</v>
      </c>
      <c r="BU83" s="288"/>
      <c r="BV83" s="126" t="s">
        <v>138</v>
      </c>
      <c r="BW83" s="289" t="s">
        <v>139</v>
      </c>
      <c r="BX83" s="290"/>
      <c r="BZ83" s="109" t="s">
        <v>140</v>
      </c>
      <c r="CE83" s="109" t="str">
        <f t="shared" si="112"/>
        <v>s:G</v>
      </c>
      <c r="CF83" s="109" t="s">
        <v>140</v>
      </c>
    </row>
    <row r="84" spans="1:85" s="109" customFormat="1" hidden="1" outlineLevel="1">
      <c r="A84" s="116">
        <f t="shared" si="128"/>
        <v>9</v>
      </c>
      <c r="B84" s="87">
        <v>82</v>
      </c>
      <c r="C84" s="87">
        <v>4</v>
      </c>
      <c r="D84" s="87" t="s">
        <v>77</v>
      </c>
      <c r="E84" s="88" t="s">
        <v>114</v>
      </c>
      <c r="F84" s="87">
        <v>11</v>
      </c>
      <c r="G84" s="87" t="s">
        <v>78</v>
      </c>
      <c r="H84" s="88" t="s">
        <v>158</v>
      </c>
      <c r="I84" s="89" t="s">
        <v>100</v>
      </c>
      <c r="J84" s="89" t="s">
        <v>95</v>
      </c>
      <c r="K84" s="89" t="s">
        <v>81</v>
      </c>
      <c r="L84" s="89" t="s">
        <v>81</v>
      </c>
      <c r="M84" s="89" t="s">
        <v>82</v>
      </c>
      <c r="N84" s="87">
        <v>9</v>
      </c>
      <c r="O84" s="87">
        <v>11</v>
      </c>
      <c r="P84" s="87">
        <v>12</v>
      </c>
      <c r="Q84" s="87">
        <v>10</v>
      </c>
      <c r="R84" s="87">
        <v>11</v>
      </c>
      <c r="S84" s="87">
        <v>3</v>
      </c>
      <c r="T84" s="87">
        <v>11</v>
      </c>
      <c r="U84" s="87">
        <v>3</v>
      </c>
      <c r="V84" s="87">
        <v>0</v>
      </c>
      <c r="W84" s="87">
        <v>0</v>
      </c>
      <c r="X84" s="90">
        <v>0</v>
      </c>
      <c r="Y84" s="90">
        <v>1</v>
      </c>
      <c r="Z84" s="90">
        <v>1</v>
      </c>
      <c r="AA84" s="90">
        <v>1</v>
      </c>
      <c r="AB84" s="90">
        <v>0</v>
      </c>
      <c r="AC84" s="90">
        <v>1</v>
      </c>
      <c r="AD84" s="90">
        <v>0</v>
      </c>
      <c r="AE84" s="90">
        <v>0</v>
      </c>
      <c r="AF84" s="90">
        <v>0</v>
      </c>
      <c r="AG84" s="90">
        <v>0</v>
      </c>
      <c r="AH84" s="91">
        <v>3</v>
      </c>
      <c r="AI84" s="91" t="s">
        <v>83</v>
      </c>
      <c r="AJ84" s="91">
        <v>1</v>
      </c>
      <c r="AK84" s="128">
        <f>RANK(AH84,AH84:AJ84,1)-1</f>
        <v>1</v>
      </c>
      <c r="AL84" s="128">
        <f>RANK(AJ84,AH84:AJ84,1)-1</f>
        <v>0</v>
      </c>
      <c r="AT84" s="115" t="str">
        <f>VLOOKUP(A83,Voor,4)&amp;" kell "&amp;TEXT(VLOOKUP(A83,Voor,5),"hh:mm")</f>
        <v>III voor kell 15:00</v>
      </c>
      <c r="AU84" s="129" t="str">
        <f>D84</f>
        <v>A</v>
      </c>
      <c r="AV84" s="130" t="str">
        <f t="shared" si="129"/>
        <v>Alina JAGNENKOVA</v>
      </c>
      <c r="AW84" s="129" t="str">
        <f>G84</f>
        <v>Y</v>
      </c>
      <c r="AX84" s="130" t="str">
        <f t="shared" si="130"/>
        <v>Raili NURGA (laen)</v>
      </c>
      <c r="AY84" s="129" t="str">
        <f>IF(AND(N84=0,O84=0),"",N84&amp;" - "&amp;O84)</f>
        <v>9 - 11</v>
      </c>
      <c r="AZ84" s="129" t="str">
        <f>IF(AND(P84=0,Q84=0),"",P84&amp;" - "&amp;Q84)</f>
        <v>12 - 10</v>
      </c>
      <c r="BA84" s="129" t="str">
        <f>IF(AND(R84=0,S84=0),"",R84&amp;" - "&amp;S84)</f>
        <v>11 - 3</v>
      </c>
      <c r="BB84" s="129" t="str">
        <f>IF(AND(T84=0,U84=0),"",T84&amp;" - "&amp;U84)</f>
        <v>11 - 3</v>
      </c>
      <c r="BC84" s="129" t="str">
        <f>IF(AND(V84=0,W84=0),"",V84&amp;" - "&amp;W84)</f>
        <v/>
      </c>
      <c r="BD84" s="131" t="str">
        <f>IF(AND(AH84=0,AJ84=0),"",AH84&amp;" - "&amp;AJ84)</f>
        <v>3 - 1</v>
      </c>
      <c r="BE84" s="132">
        <f>AK84</f>
        <v>1</v>
      </c>
      <c r="BF84" s="132">
        <f>AL84</f>
        <v>0</v>
      </c>
      <c r="BH84" s="133" t="str">
        <f>D84</f>
        <v>A</v>
      </c>
      <c r="BI84" s="134" t="str">
        <f t="shared" si="131"/>
        <v>Alina JAGNENKOVA</v>
      </c>
      <c r="BJ84" s="133" t="str">
        <f>G84</f>
        <v>Y</v>
      </c>
      <c r="BK84" s="134" t="str">
        <f t="shared" si="132"/>
        <v>Raili NURGA (laen)</v>
      </c>
      <c r="BL84" s="135">
        <f t="shared" ref="BL84:BL91" si="133">IF(AND(N84=0,O84=0),"",N84)</f>
        <v>9</v>
      </c>
      <c r="BM84" s="135">
        <f t="shared" ref="BM84:BM91" si="134">IF(AND(N84=0,O84=0),"",O84)</f>
        <v>11</v>
      </c>
      <c r="BN84" s="135">
        <f t="shared" ref="BN84:BN91" si="135">IF(AND(P84=0,Q84=0),"",P84)</f>
        <v>12</v>
      </c>
      <c r="BO84" s="135">
        <f t="shared" ref="BO84:BO91" si="136">IF(AND(P84=0,Q84=0),"",Q84)</f>
        <v>10</v>
      </c>
      <c r="BP84" s="135">
        <f t="shared" ref="BP84:BP91" si="137">IF(AND(R84=0,S84=0),"",R84)</f>
        <v>11</v>
      </c>
      <c r="BQ84" s="135">
        <f t="shared" ref="BQ84:BQ91" si="138">IF(AND(R84=0,S84=0),"",S84)</f>
        <v>3</v>
      </c>
      <c r="BR84" s="135">
        <f t="shared" ref="BR84:BR91" si="139">IF(AND(T84=0,U84=0),"",T84)</f>
        <v>11</v>
      </c>
      <c r="BS84" s="135">
        <f t="shared" ref="BS84:BS91" si="140">IF(AND(T84=0,U84=0),"",U84)</f>
        <v>3</v>
      </c>
      <c r="BT84" s="135" t="str">
        <f t="shared" ref="BT84:BT91" si="141">IF(AND(V84=0,W84=0),"",V84)</f>
        <v/>
      </c>
      <c r="BU84" s="135" t="str">
        <f t="shared" ref="BU84:BU91" si="142">IF(AND(V84=0,W84=0),"",W84)</f>
        <v/>
      </c>
      <c r="BV84" s="136" t="str">
        <f>IF(AND(AH84=0,AJ84=0),"",AH84&amp;" - "&amp;AJ84)</f>
        <v>3 - 1</v>
      </c>
      <c r="BW84" s="137">
        <f>AK84</f>
        <v>1</v>
      </c>
      <c r="BX84" s="137">
        <f>AL84</f>
        <v>0</v>
      </c>
      <c r="BZ84" s="109" t="str">
        <f>IF(BL84="","",BI84)</f>
        <v>Alina JAGNENKOVA</v>
      </c>
      <c r="CA84" s="109" t="str">
        <f>IF(BZ84="","",BI83)</f>
        <v>Maardu LTK</v>
      </c>
      <c r="CB84" s="109" t="str">
        <f>IF(BL84="","",BK84)</f>
        <v>Raili NURGA (laen)</v>
      </c>
      <c r="CC84" s="109" t="str">
        <f>IF(CB84="","",BK83)</f>
        <v>TalTech SK / Rakvere SK</v>
      </c>
      <c r="CE84" s="109" t="str">
        <f t="shared" si="112"/>
        <v>3:1</v>
      </c>
      <c r="CF84" s="109" t="str">
        <f>IF(AH84=AJ84,"",IF(AH84&gt;AJ84,E84,H84))</f>
        <v>Alina JAGNENKOVA</v>
      </c>
      <c r="CG84" s="109" t="str">
        <f>IF(AH84=AJ84,"",IF(AH84&gt;AJ84,H84,E84))</f>
        <v>Raili NURGA (laen)</v>
      </c>
    </row>
    <row r="85" spans="1:85" s="109" customFormat="1" hidden="1" outlineLevel="1">
      <c r="A85" s="116">
        <f t="shared" si="128"/>
        <v>9</v>
      </c>
      <c r="B85" s="87">
        <v>83</v>
      </c>
      <c r="C85" s="87">
        <v>5</v>
      </c>
      <c r="D85" s="87" t="s">
        <v>84</v>
      </c>
      <c r="E85" s="88" t="s">
        <v>152</v>
      </c>
      <c r="F85" s="87">
        <v>10</v>
      </c>
      <c r="G85" s="87" t="s">
        <v>85</v>
      </c>
      <c r="H85" s="88" t="s">
        <v>156</v>
      </c>
      <c r="I85" s="89" t="s">
        <v>86</v>
      </c>
      <c r="J85" s="89" t="s">
        <v>91</v>
      </c>
      <c r="K85" s="89" t="s">
        <v>86</v>
      </c>
      <c r="L85" s="89" t="s">
        <v>86</v>
      </c>
      <c r="M85" s="89" t="s">
        <v>82</v>
      </c>
      <c r="N85" s="87">
        <v>11</v>
      </c>
      <c r="O85" s="87">
        <v>6</v>
      </c>
      <c r="P85" s="87">
        <v>8</v>
      </c>
      <c r="Q85" s="87">
        <v>11</v>
      </c>
      <c r="R85" s="87">
        <v>11</v>
      </c>
      <c r="S85" s="87">
        <v>6</v>
      </c>
      <c r="T85" s="87">
        <v>11</v>
      </c>
      <c r="U85" s="87">
        <v>6</v>
      </c>
      <c r="V85" s="87">
        <v>0</v>
      </c>
      <c r="W85" s="87">
        <v>0</v>
      </c>
      <c r="X85" s="90">
        <v>1</v>
      </c>
      <c r="Y85" s="90">
        <v>0</v>
      </c>
      <c r="Z85" s="90">
        <v>1</v>
      </c>
      <c r="AA85" s="90">
        <v>1</v>
      </c>
      <c r="AB85" s="90">
        <v>0</v>
      </c>
      <c r="AC85" s="90">
        <v>0</v>
      </c>
      <c r="AD85" s="90">
        <v>1</v>
      </c>
      <c r="AE85" s="90">
        <v>0</v>
      </c>
      <c r="AF85" s="90">
        <v>0</v>
      </c>
      <c r="AG85" s="90">
        <v>0</v>
      </c>
      <c r="AH85" s="91">
        <v>3</v>
      </c>
      <c r="AI85" s="91" t="s">
        <v>83</v>
      </c>
      <c r="AJ85" s="91">
        <v>1</v>
      </c>
      <c r="AK85" s="128">
        <f>RANK(AH85,AH85:AJ85,1)-1</f>
        <v>1</v>
      </c>
      <c r="AL85" s="128">
        <f>RANK(AJ85,AH85:AJ85,1)-1</f>
        <v>0</v>
      </c>
      <c r="AT85" s="115" t="str">
        <f>"Laud: "&amp;VLOOKUP(A83,Voor,8)</f>
        <v>Laud: 11</v>
      </c>
      <c r="AU85" s="129" t="str">
        <f>D85</f>
        <v>B</v>
      </c>
      <c r="AV85" s="130" t="str">
        <f t="shared" si="129"/>
        <v>Karina GRIGORJAN</v>
      </c>
      <c r="AW85" s="129" t="str">
        <f>G85</f>
        <v>X</v>
      </c>
      <c r="AX85" s="130" t="str">
        <f t="shared" si="130"/>
        <v>Sabina MUSAJEVA (välis)</v>
      </c>
      <c r="AY85" s="129" t="str">
        <f>IF(AND(N85=0,O85=0),"",N85&amp;" - "&amp;O85)</f>
        <v>11 - 6</v>
      </c>
      <c r="AZ85" s="129" t="str">
        <f>IF(AND(P85=0,Q85=0),"",P85&amp;" - "&amp;Q85)</f>
        <v>8 - 11</v>
      </c>
      <c r="BA85" s="129" t="str">
        <f>IF(AND(R85=0,S85=0),"",R85&amp;" - "&amp;S85)</f>
        <v>11 - 6</v>
      </c>
      <c r="BB85" s="129" t="str">
        <f>IF(AND(T85=0,U85=0),"",T85&amp;" - "&amp;U85)</f>
        <v>11 - 6</v>
      </c>
      <c r="BC85" s="129" t="str">
        <f>IF(AND(V85=0,W85=0),"",V85&amp;" - "&amp;W85)</f>
        <v/>
      </c>
      <c r="BD85" s="131" t="str">
        <f>IF(AND(AH85=0,AJ85=0),"",AH85&amp;" - "&amp;AJ85)</f>
        <v>3 - 1</v>
      </c>
      <c r="BE85" s="132">
        <f t="shared" ref="BE85:BF87" si="143">BE84+AK85</f>
        <v>2</v>
      </c>
      <c r="BF85" s="132">
        <f t="shared" si="143"/>
        <v>0</v>
      </c>
      <c r="BH85" s="129" t="str">
        <f>D85</f>
        <v>B</v>
      </c>
      <c r="BI85" s="130" t="str">
        <f t="shared" si="131"/>
        <v>Karina GRIGORJAN</v>
      </c>
      <c r="BJ85" s="129" t="str">
        <f>G85</f>
        <v>X</v>
      </c>
      <c r="BK85" s="130" t="str">
        <f t="shared" si="132"/>
        <v>Sabina MUSAJEVA (välis)</v>
      </c>
      <c r="BL85" s="135">
        <f t="shared" si="133"/>
        <v>11</v>
      </c>
      <c r="BM85" s="135">
        <f t="shared" si="134"/>
        <v>6</v>
      </c>
      <c r="BN85" s="135">
        <f t="shared" si="135"/>
        <v>8</v>
      </c>
      <c r="BO85" s="135">
        <f t="shared" si="136"/>
        <v>11</v>
      </c>
      <c r="BP85" s="135">
        <f t="shared" si="137"/>
        <v>11</v>
      </c>
      <c r="BQ85" s="135">
        <f t="shared" si="138"/>
        <v>6</v>
      </c>
      <c r="BR85" s="135">
        <f t="shared" si="139"/>
        <v>11</v>
      </c>
      <c r="BS85" s="135">
        <f t="shared" si="140"/>
        <v>6</v>
      </c>
      <c r="BT85" s="135" t="str">
        <f t="shared" si="141"/>
        <v/>
      </c>
      <c r="BU85" s="135" t="str">
        <f t="shared" si="142"/>
        <v/>
      </c>
      <c r="BV85" s="136" t="str">
        <f>IF(AND(AH85=0,AJ85=0),"",AH85&amp;" - "&amp;AJ85)</f>
        <v>3 - 1</v>
      </c>
      <c r="BW85" s="138">
        <f>BW84+AK85</f>
        <v>2</v>
      </c>
      <c r="BX85" s="138">
        <f>AL85+BX84</f>
        <v>0</v>
      </c>
      <c r="BZ85" s="109" t="str">
        <f>IF(BL85="","",BI85)</f>
        <v>Karina GRIGORJAN</v>
      </c>
      <c r="CA85" s="109" t="str">
        <f>IF(BZ85="","",CA84)</f>
        <v>Maardu LTK</v>
      </c>
      <c r="CB85" s="109" t="str">
        <f>IF(BL85="","",BK85)</f>
        <v>Sabina MUSAJEVA (välis)</v>
      </c>
      <c r="CC85" s="109" t="str">
        <f>IF(CB85="","",CC84)</f>
        <v>TalTech SK / Rakvere SK</v>
      </c>
      <c r="CE85" s="109" t="str">
        <f t="shared" si="112"/>
        <v>3:1</v>
      </c>
      <c r="CF85" s="109" t="str">
        <f>IF(AH85=AJ85,"",IF(AH85&gt;AJ85,E85,H85))</f>
        <v>Karina GRIGORJAN</v>
      </c>
      <c r="CG85" s="109" t="str">
        <f>IF(AH85=AJ85,"",IF(AH85&gt;AJ85,H85,E85))</f>
        <v>Sabina MUSAJEVA (välis)</v>
      </c>
    </row>
    <row r="86" spans="1:85" s="109" customFormat="1" hidden="1" outlineLevel="1">
      <c r="A86" s="116">
        <f t="shared" si="128"/>
        <v>9</v>
      </c>
      <c r="B86" s="87">
        <v>84</v>
      </c>
      <c r="C86" s="87">
        <v>6</v>
      </c>
      <c r="D86" s="87" t="s">
        <v>87</v>
      </c>
      <c r="E86" s="88" t="s">
        <v>110</v>
      </c>
      <c r="F86" s="87">
        <v>12</v>
      </c>
      <c r="G86" s="87" t="s">
        <v>88</v>
      </c>
      <c r="H86" s="88" t="s">
        <v>121</v>
      </c>
      <c r="I86" s="89" t="s">
        <v>81</v>
      </c>
      <c r="J86" s="89" t="s">
        <v>89</v>
      </c>
      <c r="K86" s="89" t="s">
        <v>107</v>
      </c>
      <c r="L86" s="89" t="s">
        <v>92</v>
      </c>
      <c r="M86" s="89" t="s">
        <v>94</v>
      </c>
      <c r="N86" s="87">
        <v>11</v>
      </c>
      <c r="O86" s="87">
        <v>3</v>
      </c>
      <c r="P86" s="87">
        <v>6</v>
      </c>
      <c r="Q86" s="87">
        <v>11</v>
      </c>
      <c r="R86" s="87">
        <v>12</v>
      </c>
      <c r="S86" s="87">
        <v>14</v>
      </c>
      <c r="T86" s="87">
        <v>11</v>
      </c>
      <c r="U86" s="87">
        <v>7</v>
      </c>
      <c r="V86" s="87">
        <v>11</v>
      </c>
      <c r="W86" s="87">
        <v>9</v>
      </c>
      <c r="X86" s="90">
        <v>1</v>
      </c>
      <c r="Y86" s="90">
        <v>0</v>
      </c>
      <c r="Z86" s="90">
        <v>0</v>
      </c>
      <c r="AA86" s="90">
        <v>1</v>
      </c>
      <c r="AB86" s="90">
        <v>1</v>
      </c>
      <c r="AC86" s="90">
        <v>0</v>
      </c>
      <c r="AD86" s="90">
        <v>1</v>
      </c>
      <c r="AE86" s="90">
        <v>1</v>
      </c>
      <c r="AF86" s="90">
        <v>0</v>
      </c>
      <c r="AG86" s="90">
        <v>0</v>
      </c>
      <c r="AH86" s="91">
        <v>3</v>
      </c>
      <c r="AI86" s="91" t="s">
        <v>83</v>
      </c>
      <c r="AJ86" s="91">
        <v>2</v>
      </c>
      <c r="AK86" s="128">
        <f>RANK(AH86,AH86:AJ86,1)-1</f>
        <v>1</v>
      </c>
      <c r="AL86" s="128">
        <f>RANK(AJ86,AH86:AJ86,1)-1</f>
        <v>0</v>
      </c>
      <c r="AT86" s="115"/>
      <c r="AU86" s="129" t="str">
        <f>D86</f>
        <v>C</v>
      </c>
      <c r="AV86" s="130" t="str">
        <f t="shared" si="129"/>
        <v>Anita LISSOVENKO</v>
      </c>
      <c r="AW86" s="129" t="str">
        <f>G86</f>
        <v>Z</v>
      </c>
      <c r="AX86" s="130" t="str">
        <f t="shared" si="130"/>
        <v>Sirli JAANIMÄGI</v>
      </c>
      <c r="AY86" s="129" t="str">
        <f>IF(AND(N86=0,O86=0),"",N86&amp;" - "&amp;O86)</f>
        <v>11 - 3</v>
      </c>
      <c r="AZ86" s="129" t="str">
        <f>IF(AND(P86=0,Q86=0),"",P86&amp;" - "&amp;Q86)</f>
        <v>6 - 11</v>
      </c>
      <c r="BA86" s="129" t="str">
        <f>IF(AND(R86=0,S86=0),"",R86&amp;" - "&amp;S86)</f>
        <v>12 - 14</v>
      </c>
      <c r="BB86" s="129" t="str">
        <f>IF(AND(T86=0,U86=0),"",T86&amp;" - "&amp;U86)</f>
        <v>11 - 7</v>
      </c>
      <c r="BC86" s="129" t="str">
        <f>IF(AND(V86=0,W86=0),"",V86&amp;" - "&amp;W86)</f>
        <v>11 - 9</v>
      </c>
      <c r="BD86" s="131" t="str">
        <f>IF(AND(AH86=0,AJ86=0),"",AH86&amp;" - "&amp;AJ86)</f>
        <v>3 - 2</v>
      </c>
      <c r="BE86" s="132">
        <f t="shared" si="143"/>
        <v>3</v>
      </c>
      <c r="BF86" s="132">
        <f t="shared" si="143"/>
        <v>0</v>
      </c>
      <c r="BH86" s="129" t="str">
        <f>D86</f>
        <v>C</v>
      </c>
      <c r="BI86" s="130" t="str">
        <f t="shared" si="131"/>
        <v>Anita LISSOVENKO</v>
      </c>
      <c r="BJ86" s="129" t="str">
        <f>G86</f>
        <v>Z</v>
      </c>
      <c r="BK86" s="130" t="str">
        <f t="shared" si="132"/>
        <v>Sirli JAANIMÄGI</v>
      </c>
      <c r="BL86" s="135">
        <f t="shared" si="133"/>
        <v>11</v>
      </c>
      <c r="BM86" s="135">
        <f t="shared" si="134"/>
        <v>3</v>
      </c>
      <c r="BN86" s="135">
        <f t="shared" si="135"/>
        <v>6</v>
      </c>
      <c r="BO86" s="135">
        <f t="shared" si="136"/>
        <v>11</v>
      </c>
      <c r="BP86" s="135">
        <f t="shared" si="137"/>
        <v>12</v>
      </c>
      <c r="BQ86" s="135">
        <f t="shared" si="138"/>
        <v>14</v>
      </c>
      <c r="BR86" s="135">
        <f t="shared" si="139"/>
        <v>11</v>
      </c>
      <c r="BS86" s="135">
        <f t="shared" si="140"/>
        <v>7</v>
      </c>
      <c r="BT86" s="135">
        <f t="shared" si="141"/>
        <v>11</v>
      </c>
      <c r="BU86" s="135">
        <f t="shared" si="142"/>
        <v>9</v>
      </c>
      <c r="BV86" s="136" t="str">
        <f>IF(AND(AH86=0,AJ86=0),"",AH86&amp;" - "&amp;AJ86)</f>
        <v>3 - 2</v>
      </c>
      <c r="BW86" s="138">
        <f>BW85+AK86</f>
        <v>3</v>
      </c>
      <c r="BX86" s="138">
        <f>AL86+BX85</f>
        <v>0</v>
      </c>
      <c r="BZ86" s="109" t="str">
        <f>IF(BL86="","",BI86)</f>
        <v>Anita LISSOVENKO</v>
      </c>
      <c r="CA86" s="109" t="str">
        <f>IF(BZ86="","",CA84)</f>
        <v>Maardu LTK</v>
      </c>
      <c r="CB86" s="109" t="str">
        <f>IF(BL86="","",BK86)</f>
        <v>Sirli JAANIMÄGI</v>
      </c>
      <c r="CC86" s="109" t="str">
        <f>IF(CB86="","",CC84)</f>
        <v>TalTech SK / Rakvere SK</v>
      </c>
      <c r="CE86" s="109" t="str">
        <f t="shared" si="112"/>
        <v>3:2</v>
      </c>
      <c r="CF86" s="109" t="str">
        <f>IF(AH86=AJ86,"",IF(AH86&gt;AJ86,E86,H86))</f>
        <v>Anita LISSOVENKO</v>
      </c>
      <c r="CG86" s="109" t="str">
        <f>IF(AH86=AJ86,"",IF(AH86&gt;AJ86,H86,E86))</f>
        <v>Sirli JAANIMÄGI</v>
      </c>
    </row>
    <row r="87" spans="1:85" s="109" customFormat="1" hidden="1" outlineLevel="1">
      <c r="A87" s="116">
        <f t="shared" si="128"/>
        <v>9</v>
      </c>
      <c r="B87" s="87">
        <v>85</v>
      </c>
      <c r="C87" s="92">
        <v>4</v>
      </c>
      <c r="D87" s="87"/>
      <c r="E87" s="88" t="s">
        <v>114</v>
      </c>
      <c r="F87" s="92">
        <v>13</v>
      </c>
      <c r="G87" s="87"/>
      <c r="H87" s="88" t="s">
        <v>125</v>
      </c>
      <c r="I87" s="291" t="s">
        <v>86</v>
      </c>
      <c r="J87" s="291" t="s">
        <v>94</v>
      </c>
      <c r="K87" s="291" t="s">
        <v>96</v>
      </c>
      <c r="L87" s="291" t="s">
        <v>82</v>
      </c>
      <c r="M87" s="291" t="s">
        <v>82</v>
      </c>
      <c r="N87" s="285">
        <v>11</v>
      </c>
      <c r="O87" s="285">
        <v>6</v>
      </c>
      <c r="P87" s="285">
        <v>11</v>
      </c>
      <c r="Q87" s="285">
        <v>9</v>
      </c>
      <c r="R87" s="285">
        <v>11</v>
      </c>
      <c r="S87" s="285">
        <v>5</v>
      </c>
      <c r="T87" s="285">
        <v>0</v>
      </c>
      <c r="U87" s="285">
        <v>0</v>
      </c>
      <c r="V87" s="285">
        <v>0</v>
      </c>
      <c r="W87" s="285">
        <v>0</v>
      </c>
      <c r="X87" s="293">
        <v>1</v>
      </c>
      <c r="Y87" s="293">
        <v>1</v>
      </c>
      <c r="Z87" s="293">
        <v>1</v>
      </c>
      <c r="AA87" s="293">
        <v>0</v>
      </c>
      <c r="AB87" s="293">
        <v>0</v>
      </c>
      <c r="AC87" s="293">
        <v>0</v>
      </c>
      <c r="AD87" s="293">
        <v>0</v>
      </c>
      <c r="AE87" s="293">
        <v>0</v>
      </c>
      <c r="AF87" s="293">
        <v>0</v>
      </c>
      <c r="AG87" s="293">
        <v>0</v>
      </c>
      <c r="AH87" s="295">
        <v>3</v>
      </c>
      <c r="AI87" s="295" t="s">
        <v>83</v>
      </c>
      <c r="AJ87" s="295">
        <v>0</v>
      </c>
      <c r="AK87" s="298">
        <f>RANK(AH87,AH87:AJ87,1)-1</f>
        <v>1</v>
      </c>
      <c r="AL87" s="299">
        <f>RANK(AJ87,AH87:AJ87,1)-1</f>
        <v>0</v>
      </c>
      <c r="AT87" s="115"/>
      <c r="AU87" s="300" t="s">
        <v>143</v>
      </c>
      <c r="AV87" s="130" t="str">
        <f t="shared" si="129"/>
        <v>Alina JAGNENKOVA</v>
      </c>
      <c r="AW87" s="300" t="s">
        <v>143</v>
      </c>
      <c r="AX87" s="130" t="str">
        <f t="shared" si="130"/>
        <v>Annigrete SUIMETS</v>
      </c>
      <c r="AY87" s="302" t="str">
        <f>IF(AND(N87=0,O87=0),"",N87&amp;" - "&amp;O87)</f>
        <v>11 - 6</v>
      </c>
      <c r="AZ87" s="302" t="str">
        <f>IF(AND(P87=0,Q87=0),"",P87&amp;" - "&amp;Q87)</f>
        <v>11 - 9</v>
      </c>
      <c r="BA87" s="302" t="str">
        <f>IF(AND(R87=0,S87=0),"",R87&amp;" - "&amp;S87)</f>
        <v>11 - 5</v>
      </c>
      <c r="BB87" s="302" t="str">
        <f>IF(AND(T87=0,U87=0),"",T87&amp;" - "&amp;U87)</f>
        <v/>
      </c>
      <c r="BC87" s="302" t="str">
        <f>IF(AND(V87=0,W87=0),"",V87&amp;" - "&amp;W87)</f>
        <v/>
      </c>
      <c r="BD87" s="309" t="str">
        <f>IF(AND(AH87=0,AJ87=0),"",AH87&amp;" - "&amp;AJ87)</f>
        <v>3 - 0</v>
      </c>
      <c r="BE87" s="297">
        <f t="shared" si="143"/>
        <v>4</v>
      </c>
      <c r="BF87" s="297">
        <f t="shared" si="143"/>
        <v>0</v>
      </c>
      <c r="BH87" s="129"/>
      <c r="BI87" s="130" t="str">
        <f t="shared" si="131"/>
        <v>Alina JAGNENKOVA</v>
      </c>
      <c r="BJ87" s="129"/>
      <c r="BK87" s="130" t="str">
        <f t="shared" si="132"/>
        <v>Annigrete SUIMETS</v>
      </c>
      <c r="BL87" s="305">
        <f t="shared" si="133"/>
        <v>11</v>
      </c>
      <c r="BM87" s="305">
        <f t="shared" si="134"/>
        <v>6</v>
      </c>
      <c r="BN87" s="305">
        <f t="shared" si="135"/>
        <v>11</v>
      </c>
      <c r="BO87" s="305">
        <f t="shared" si="136"/>
        <v>9</v>
      </c>
      <c r="BP87" s="305">
        <f t="shared" si="137"/>
        <v>11</v>
      </c>
      <c r="BQ87" s="305">
        <f t="shared" si="138"/>
        <v>5</v>
      </c>
      <c r="BR87" s="305" t="str">
        <f t="shared" si="139"/>
        <v/>
      </c>
      <c r="BS87" s="305" t="str">
        <f t="shared" si="140"/>
        <v/>
      </c>
      <c r="BT87" s="305" t="str">
        <f t="shared" si="141"/>
        <v/>
      </c>
      <c r="BU87" s="305" t="str">
        <f t="shared" si="142"/>
        <v/>
      </c>
      <c r="BV87" s="307" t="str">
        <f>IF(AND(AH87=0,AJ87=0),"",AH87&amp;" - "&amp;AJ87)</f>
        <v>3 - 0</v>
      </c>
      <c r="BW87" s="303">
        <f>AK87+BW86</f>
        <v>4</v>
      </c>
      <c r="BX87" s="303">
        <f>AL87+BX86</f>
        <v>0</v>
      </c>
      <c r="CE87" s="109" t="str">
        <f t="shared" si="112"/>
        <v>3:0</v>
      </c>
    </row>
    <row r="88" spans="1:85" s="109" customFormat="1" hidden="1" outlineLevel="1">
      <c r="A88" s="116">
        <f t="shared" si="128"/>
        <v>9</v>
      </c>
      <c r="B88" s="87">
        <v>86</v>
      </c>
      <c r="C88" s="92">
        <v>5</v>
      </c>
      <c r="D88" s="87"/>
      <c r="E88" s="88" t="s">
        <v>152</v>
      </c>
      <c r="F88" s="92">
        <v>12</v>
      </c>
      <c r="G88" s="87"/>
      <c r="H88" s="88" t="s">
        <v>121</v>
      </c>
      <c r="I88" s="291"/>
      <c r="J88" s="291"/>
      <c r="K88" s="291"/>
      <c r="L88" s="291"/>
      <c r="M88" s="291"/>
      <c r="N88" s="286"/>
      <c r="O88" s="286"/>
      <c r="P88" s="286"/>
      <c r="Q88" s="286"/>
      <c r="R88" s="286"/>
      <c r="S88" s="286"/>
      <c r="T88" s="286"/>
      <c r="U88" s="286"/>
      <c r="V88" s="286"/>
      <c r="W88" s="286"/>
      <c r="X88" s="294"/>
      <c r="Y88" s="294"/>
      <c r="Z88" s="294"/>
      <c r="AA88" s="294"/>
      <c r="AB88" s="294"/>
      <c r="AC88" s="294"/>
      <c r="AD88" s="294"/>
      <c r="AE88" s="294"/>
      <c r="AF88" s="294"/>
      <c r="AG88" s="294"/>
      <c r="AH88" s="296"/>
      <c r="AI88" s="296"/>
      <c r="AJ88" s="296"/>
      <c r="AK88" s="298"/>
      <c r="AL88" s="299"/>
      <c r="AT88" s="115"/>
      <c r="AU88" s="301"/>
      <c r="AV88" s="130" t="str">
        <f t="shared" si="129"/>
        <v>Karina GRIGORJAN</v>
      </c>
      <c r="AW88" s="301"/>
      <c r="AX88" s="130" t="str">
        <f t="shared" si="130"/>
        <v>Sirli JAANIMÄGI</v>
      </c>
      <c r="AY88" s="302"/>
      <c r="AZ88" s="302"/>
      <c r="BA88" s="302"/>
      <c r="BB88" s="302"/>
      <c r="BC88" s="302"/>
      <c r="BD88" s="309"/>
      <c r="BE88" s="297"/>
      <c r="BF88" s="297"/>
      <c r="BH88" s="129"/>
      <c r="BI88" s="130" t="str">
        <f t="shared" si="131"/>
        <v>Karina GRIGORJAN</v>
      </c>
      <c r="BJ88" s="129"/>
      <c r="BK88" s="130" t="str">
        <f t="shared" si="132"/>
        <v>Sirli JAANIMÄGI</v>
      </c>
      <c r="BL88" s="306" t="str">
        <f t="shared" si="133"/>
        <v/>
      </c>
      <c r="BM88" s="306" t="str">
        <f t="shared" si="134"/>
        <v/>
      </c>
      <c r="BN88" s="306" t="str">
        <f t="shared" si="135"/>
        <v/>
      </c>
      <c r="BO88" s="306" t="str">
        <f t="shared" si="136"/>
        <v/>
      </c>
      <c r="BP88" s="306" t="str">
        <f t="shared" si="137"/>
        <v/>
      </c>
      <c r="BQ88" s="306" t="str">
        <f t="shared" si="138"/>
        <v/>
      </c>
      <c r="BR88" s="306" t="str">
        <f t="shared" si="139"/>
        <v/>
      </c>
      <c r="BS88" s="306" t="str">
        <f t="shared" si="140"/>
        <v/>
      </c>
      <c r="BT88" s="306" t="str">
        <f t="shared" si="141"/>
        <v/>
      </c>
      <c r="BU88" s="306" t="str">
        <f t="shared" si="142"/>
        <v/>
      </c>
      <c r="BV88" s="308"/>
      <c r="BW88" s="304"/>
      <c r="BX88" s="304"/>
      <c r="CE88" s="109" t="str">
        <f t="shared" si="112"/>
        <v>:</v>
      </c>
    </row>
    <row r="89" spans="1:85" s="109" customFormat="1" hidden="1" outlineLevel="1">
      <c r="A89" s="116">
        <f t="shared" si="128"/>
        <v>9</v>
      </c>
      <c r="B89" s="87">
        <v>87</v>
      </c>
      <c r="C89" s="87">
        <v>4</v>
      </c>
      <c r="D89" s="87" t="s">
        <v>77</v>
      </c>
      <c r="E89" s="88" t="s">
        <v>114</v>
      </c>
      <c r="F89" s="87">
        <v>10</v>
      </c>
      <c r="G89" s="87" t="s">
        <v>85</v>
      </c>
      <c r="H89" s="88" t="s">
        <v>156</v>
      </c>
      <c r="I89" s="89" t="s">
        <v>82</v>
      </c>
      <c r="J89" s="89" t="s">
        <v>82</v>
      </c>
      <c r="K89" s="89" t="s">
        <v>82</v>
      </c>
      <c r="L89" s="89" t="s">
        <v>82</v>
      </c>
      <c r="M89" s="89" t="s">
        <v>82</v>
      </c>
      <c r="N89" s="87">
        <v>0</v>
      </c>
      <c r="O89" s="87">
        <v>0</v>
      </c>
      <c r="P89" s="87">
        <v>0</v>
      </c>
      <c r="Q89" s="87">
        <v>0</v>
      </c>
      <c r="R89" s="87">
        <v>0</v>
      </c>
      <c r="S89" s="87">
        <v>0</v>
      </c>
      <c r="T89" s="87">
        <v>0</v>
      </c>
      <c r="U89" s="87">
        <v>0</v>
      </c>
      <c r="V89" s="87">
        <v>0</v>
      </c>
      <c r="W89" s="87">
        <v>0</v>
      </c>
      <c r="X89" s="90">
        <v>0</v>
      </c>
      <c r="Y89" s="90">
        <v>0</v>
      </c>
      <c r="Z89" s="90">
        <v>0</v>
      </c>
      <c r="AA89" s="90">
        <v>0</v>
      </c>
      <c r="AB89" s="90">
        <v>0</v>
      </c>
      <c r="AC89" s="90">
        <v>0</v>
      </c>
      <c r="AD89" s="90">
        <v>0</v>
      </c>
      <c r="AE89" s="90">
        <v>0</v>
      </c>
      <c r="AF89" s="90">
        <v>0</v>
      </c>
      <c r="AG89" s="90">
        <v>0</v>
      </c>
      <c r="AH89" s="91">
        <v>0</v>
      </c>
      <c r="AI89" s="91" t="s">
        <v>83</v>
      </c>
      <c r="AJ89" s="91">
        <v>0</v>
      </c>
      <c r="AK89" s="128">
        <f>RANK(AH89,AH89:AJ89,1)-1</f>
        <v>0</v>
      </c>
      <c r="AL89" s="128">
        <f>RANK(AJ89,AH89:AJ89,1)-1</f>
        <v>0</v>
      </c>
      <c r="AM89" s="114"/>
      <c r="AN89" s="114"/>
      <c r="AO89" s="139"/>
      <c r="AP89" s="139"/>
      <c r="AQ89" s="139"/>
      <c r="AR89" s="139"/>
      <c r="AT89" s="115"/>
      <c r="AU89" s="129" t="str">
        <f>D89</f>
        <v>A</v>
      </c>
      <c r="AV89" s="130" t="str">
        <f t="shared" si="129"/>
        <v>Alina JAGNENKOVA</v>
      </c>
      <c r="AW89" s="129" t="str">
        <f>G89</f>
        <v>X</v>
      </c>
      <c r="AX89" s="130" t="str">
        <f t="shared" si="130"/>
        <v>Sabina MUSAJEVA (välis)</v>
      </c>
      <c r="AY89" s="129" t="str">
        <f>IF(AND(N89=0,O89=0),"",N89&amp;" - "&amp;O89)</f>
        <v/>
      </c>
      <c r="AZ89" s="129" t="str">
        <f>IF(AND(P89=0,Q89=0),"",P89&amp;" - "&amp;Q89)</f>
        <v/>
      </c>
      <c r="BA89" s="129" t="str">
        <f>IF(AND(R89=0,S89=0),"",R89&amp;" - "&amp;S89)</f>
        <v/>
      </c>
      <c r="BB89" s="129" t="str">
        <f>IF(AND(T89=0,U89=0),"",T89&amp;" - "&amp;U89)</f>
        <v/>
      </c>
      <c r="BC89" s="129" t="str">
        <f>IF(AND(V89=0,W89=0),"",V89&amp;" - "&amp;W89)</f>
        <v/>
      </c>
      <c r="BD89" s="131" t="str">
        <f>IF(AND(AH89=0,AJ89=0),"",AH89&amp;" - "&amp;AJ89)</f>
        <v/>
      </c>
      <c r="BE89" s="132">
        <f>BE87+AK89</f>
        <v>4</v>
      </c>
      <c r="BF89" s="132">
        <f>BF87+AL89</f>
        <v>0</v>
      </c>
      <c r="BH89" s="129" t="str">
        <f>D89</f>
        <v>A</v>
      </c>
      <c r="BI89" s="130" t="str">
        <f t="shared" si="131"/>
        <v>Alina JAGNENKOVA</v>
      </c>
      <c r="BJ89" s="129" t="str">
        <f>G89</f>
        <v>X</v>
      </c>
      <c r="BK89" s="130" t="str">
        <f t="shared" si="132"/>
        <v>Sabina MUSAJEVA (välis)</v>
      </c>
      <c r="BL89" s="135" t="str">
        <f t="shared" si="133"/>
        <v/>
      </c>
      <c r="BM89" s="135" t="str">
        <f t="shared" si="134"/>
        <v/>
      </c>
      <c r="BN89" s="135" t="str">
        <f t="shared" si="135"/>
        <v/>
      </c>
      <c r="BO89" s="135" t="str">
        <f t="shared" si="136"/>
        <v/>
      </c>
      <c r="BP89" s="135" t="str">
        <f t="shared" si="137"/>
        <v/>
      </c>
      <c r="BQ89" s="135" t="str">
        <f t="shared" si="138"/>
        <v/>
      </c>
      <c r="BR89" s="135" t="str">
        <f t="shared" si="139"/>
        <v/>
      </c>
      <c r="BS89" s="135" t="str">
        <f t="shared" si="140"/>
        <v/>
      </c>
      <c r="BT89" s="135" t="str">
        <f t="shared" si="141"/>
        <v/>
      </c>
      <c r="BU89" s="135" t="str">
        <f t="shared" si="142"/>
        <v/>
      </c>
      <c r="BV89" s="136" t="str">
        <f>IF(AND(AH89=0,AJ89=0),"",AH89&amp;" - "&amp;AJ89)</f>
        <v/>
      </c>
      <c r="BW89" s="138">
        <f>BW87+AK89</f>
        <v>4</v>
      </c>
      <c r="BX89" s="138">
        <f>AL89+BX87</f>
        <v>0</v>
      </c>
      <c r="BZ89" s="109" t="str">
        <f>IF(BL89="","",BI89)</f>
        <v/>
      </c>
      <c r="CA89" s="109" t="str">
        <f>IF(BZ89="","",CA84)</f>
        <v/>
      </c>
      <c r="CB89" s="109" t="str">
        <f>IF(BL89="","",BK89)</f>
        <v/>
      </c>
      <c r="CC89" s="109" t="str">
        <f>IF(CB89="","",CC84)</f>
        <v/>
      </c>
      <c r="CE89" s="109" t="str">
        <f t="shared" si="112"/>
        <v>:</v>
      </c>
      <c r="CF89" s="109" t="str">
        <f>IF(AH89=AJ89,"",IF(AH89&gt;AJ89,E89,H89))</f>
        <v/>
      </c>
      <c r="CG89" s="109" t="str">
        <f>IF(AH89=AJ89,"",IF(AH89&gt;AJ89,H89,E89))</f>
        <v/>
      </c>
    </row>
    <row r="90" spans="1:85" hidden="1" outlineLevel="1">
      <c r="A90" s="116">
        <f t="shared" si="128"/>
        <v>9</v>
      </c>
      <c r="B90" s="87">
        <v>88</v>
      </c>
      <c r="C90" s="93">
        <v>6</v>
      </c>
      <c r="D90" s="93" t="s">
        <v>87</v>
      </c>
      <c r="E90" s="88" t="s">
        <v>110</v>
      </c>
      <c r="F90" s="93">
        <v>11</v>
      </c>
      <c r="G90" s="93" t="s">
        <v>78</v>
      </c>
      <c r="H90" s="88" t="s">
        <v>158</v>
      </c>
      <c r="I90" s="89" t="s">
        <v>82</v>
      </c>
      <c r="J90" s="89" t="s">
        <v>82</v>
      </c>
      <c r="K90" s="89" t="s">
        <v>82</v>
      </c>
      <c r="L90" s="89" t="s">
        <v>82</v>
      </c>
      <c r="M90" s="89" t="s">
        <v>82</v>
      </c>
      <c r="N90" s="87">
        <v>0</v>
      </c>
      <c r="O90" s="87">
        <v>0</v>
      </c>
      <c r="P90" s="87">
        <v>0</v>
      </c>
      <c r="Q90" s="87">
        <v>0</v>
      </c>
      <c r="R90" s="87">
        <v>0</v>
      </c>
      <c r="S90" s="87">
        <v>0</v>
      </c>
      <c r="T90" s="87">
        <v>0</v>
      </c>
      <c r="U90" s="87">
        <v>0</v>
      </c>
      <c r="V90" s="87">
        <v>0</v>
      </c>
      <c r="W90" s="87">
        <v>0</v>
      </c>
      <c r="X90" s="90">
        <v>0</v>
      </c>
      <c r="Y90" s="90">
        <v>0</v>
      </c>
      <c r="Z90" s="90">
        <v>0</v>
      </c>
      <c r="AA90" s="90">
        <v>0</v>
      </c>
      <c r="AB90" s="90">
        <v>0</v>
      </c>
      <c r="AC90" s="90">
        <v>0</v>
      </c>
      <c r="AD90" s="90">
        <v>0</v>
      </c>
      <c r="AE90" s="90">
        <v>0</v>
      </c>
      <c r="AF90" s="90">
        <v>0</v>
      </c>
      <c r="AG90" s="90">
        <v>0</v>
      </c>
      <c r="AH90" s="91">
        <v>0</v>
      </c>
      <c r="AI90" s="91" t="s">
        <v>83</v>
      </c>
      <c r="AJ90" s="91">
        <v>0</v>
      </c>
      <c r="AK90" s="128">
        <f>RANK(AH90,AH90:AJ90,1)-1</f>
        <v>0</v>
      </c>
      <c r="AL90" s="128">
        <f>RANK(AJ90,AH90:AJ90,1)-1</f>
        <v>0</v>
      </c>
      <c r="AT90" s="115"/>
      <c r="AU90" s="129" t="str">
        <f>D90</f>
        <v>C</v>
      </c>
      <c r="AV90" s="130" t="str">
        <f t="shared" si="129"/>
        <v>Anita LISSOVENKO</v>
      </c>
      <c r="AW90" s="129" t="str">
        <f>G90</f>
        <v>Y</v>
      </c>
      <c r="AX90" s="130" t="str">
        <f t="shared" si="130"/>
        <v>Raili NURGA (laen)</v>
      </c>
      <c r="AY90" s="129" t="str">
        <f>IF(AND(N90=0,O90=0),"",N90&amp;" - "&amp;O90)</f>
        <v/>
      </c>
      <c r="AZ90" s="129" t="str">
        <f>IF(AND(P90=0,Q90=0),"",P90&amp;" - "&amp;Q90)</f>
        <v/>
      </c>
      <c r="BA90" s="129" t="str">
        <f>IF(AND(R90=0,S90=0),"",R90&amp;" - "&amp;S90)</f>
        <v/>
      </c>
      <c r="BB90" s="129" t="str">
        <f>IF(AND(T90=0,U90=0),"",T90&amp;" - "&amp;U90)</f>
        <v/>
      </c>
      <c r="BC90" s="129" t="str">
        <f>IF(AND(V90=0,W90=0),"",V90&amp;" - "&amp;W90)</f>
        <v/>
      </c>
      <c r="BD90" s="131" t="str">
        <f>IF(AND(AH90=0,AJ90=0),"",AH90&amp;" - "&amp;AJ90)</f>
        <v/>
      </c>
      <c r="BE90" s="132">
        <f>BE89+AK90</f>
        <v>4</v>
      </c>
      <c r="BF90" s="132">
        <f>BF89+AL90</f>
        <v>0</v>
      </c>
      <c r="BH90" s="129" t="str">
        <f>D90</f>
        <v>C</v>
      </c>
      <c r="BI90" s="130" t="str">
        <f t="shared" si="131"/>
        <v>Anita LISSOVENKO</v>
      </c>
      <c r="BJ90" s="129" t="str">
        <f>G90</f>
        <v>Y</v>
      </c>
      <c r="BK90" s="130" t="str">
        <f t="shared" si="132"/>
        <v>Raili NURGA (laen)</v>
      </c>
      <c r="BL90" s="135" t="str">
        <f t="shared" si="133"/>
        <v/>
      </c>
      <c r="BM90" s="135" t="str">
        <f t="shared" si="134"/>
        <v/>
      </c>
      <c r="BN90" s="135" t="str">
        <f t="shared" si="135"/>
        <v/>
      </c>
      <c r="BO90" s="135" t="str">
        <f t="shared" si="136"/>
        <v/>
      </c>
      <c r="BP90" s="135" t="str">
        <f t="shared" si="137"/>
        <v/>
      </c>
      <c r="BQ90" s="135" t="str">
        <f t="shared" si="138"/>
        <v/>
      </c>
      <c r="BR90" s="135" t="str">
        <f t="shared" si="139"/>
        <v/>
      </c>
      <c r="BS90" s="135" t="str">
        <f t="shared" si="140"/>
        <v/>
      </c>
      <c r="BT90" s="135" t="str">
        <f t="shared" si="141"/>
        <v/>
      </c>
      <c r="BU90" s="135" t="str">
        <f t="shared" si="142"/>
        <v/>
      </c>
      <c r="BV90" s="136" t="str">
        <f>IF(AND(AH90=0,AJ90=0),"",AH90&amp;" - "&amp;AJ90)</f>
        <v/>
      </c>
      <c r="BW90" s="138">
        <f>BW89+AK90</f>
        <v>4</v>
      </c>
      <c r="BX90" s="138">
        <f>AL90+BX89</f>
        <v>0</v>
      </c>
      <c r="BZ90" s="109" t="str">
        <f>IF(BL90="","",BI90)</f>
        <v/>
      </c>
      <c r="CA90" s="109" t="str">
        <f>IF(BZ90="","",CA84)</f>
        <v/>
      </c>
      <c r="CB90" s="109" t="str">
        <f>IF(BL90="","",BK90)</f>
        <v/>
      </c>
      <c r="CC90" s="109" t="str">
        <f>IF(CB90="","",CC84)</f>
        <v/>
      </c>
      <c r="CE90" s="109" t="str">
        <f t="shared" si="112"/>
        <v>:</v>
      </c>
      <c r="CF90" s="109" t="str">
        <f>IF(AH90=AJ90,"",IF(AH90&gt;AJ90,E90,H90))</f>
        <v/>
      </c>
      <c r="CG90" s="109" t="str">
        <f>IF(AH90=AJ90,"",IF(AH90&gt;AJ90,H90,E90))</f>
        <v/>
      </c>
    </row>
    <row r="91" spans="1:85" hidden="1" outlineLevel="1">
      <c r="A91" s="153">
        <f t="shared" si="128"/>
        <v>9</v>
      </c>
      <c r="B91" s="96">
        <v>89</v>
      </c>
      <c r="C91" s="94">
        <v>5</v>
      </c>
      <c r="D91" s="94" t="s">
        <v>84</v>
      </c>
      <c r="E91" s="95" t="s">
        <v>152</v>
      </c>
      <c r="F91" s="94">
        <v>12</v>
      </c>
      <c r="G91" s="94" t="s">
        <v>88</v>
      </c>
      <c r="H91" s="95" t="s">
        <v>121</v>
      </c>
      <c r="I91" s="89" t="s">
        <v>82</v>
      </c>
      <c r="J91" s="89" t="s">
        <v>82</v>
      </c>
      <c r="K91" s="89" t="s">
        <v>82</v>
      </c>
      <c r="L91" s="89" t="s">
        <v>82</v>
      </c>
      <c r="M91" s="89" t="s">
        <v>82</v>
      </c>
      <c r="N91" s="96">
        <v>0</v>
      </c>
      <c r="O91" s="96">
        <v>0</v>
      </c>
      <c r="P91" s="96">
        <v>0</v>
      </c>
      <c r="Q91" s="96">
        <v>0</v>
      </c>
      <c r="R91" s="96">
        <v>0</v>
      </c>
      <c r="S91" s="96">
        <v>0</v>
      </c>
      <c r="T91" s="96">
        <v>0</v>
      </c>
      <c r="U91" s="96">
        <v>0</v>
      </c>
      <c r="V91" s="96">
        <v>0</v>
      </c>
      <c r="W91" s="96">
        <v>0</v>
      </c>
      <c r="X91" s="97">
        <v>0</v>
      </c>
      <c r="Y91" s="97">
        <v>0</v>
      </c>
      <c r="Z91" s="97">
        <v>0</v>
      </c>
      <c r="AA91" s="97">
        <v>0</v>
      </c>
      <c r="AB91" s="97">
        <v>0</v>
      </c>
      <c r="AC91" s="97">
        <v>0</v>
      </c>
      <c r="AD91" s="97">
        <v>0</v>
      </c>
      <c r="AE91" s="97">
        <v>0</v>
      </c>
      <c r="AF91" s="97">
        <v>0</v>
      </c>
      <c r="AG91" s="97">
        <v>0</v>
      </c>
      <c r="AH91" s="98">
        <v>0</v>
      </c>
      <c r="AI91" s="98" t="s">
        <v>83</v>
      </c>
      <c r="AJ91" s="98">
        <v>0</v>
      </c>
      <c r="AK91" s="128">
        <f>RANK(AH91,AH91:AJ91,1)-1</f>
        <v>0</v>
      </c>
      <c r="AL91" s="128">
        <f>RANK(AJ91,AH91:AJ91,1)-1</f>
        <v>0</v>
      </c>
      <c r="AM91" s="142">
        <v>1</v>
      </c>
      <c r="AN91" s="142">
        <v>1</v>
      </c>
      <c r="AT91" s="115"/>
      <c r="AU91" s="129" t="str">
        <f>D91</f>
        <v>B</v>
      </c>
      <c r="AV91" s="130" t="str">
        <f t="shared" si="129"/>
        <v>Karina GRIGORJAN</v>
      </c>
      <c r="AW91" s="129" t="str">
        <f>G91</f>
        <v>Z</v>
      </c>
      <c r="AX91" s="130" t="str">
        <f t="shared" si="130"/>
        <v>Sirli JAANIMÄGI</v>
      </c>
      <c r="AY91" s="129" t="str">
        <f>IF(AND(N91=0,O91=0),"",N91&amp;" - "&amp;O91)</f>
        <v/>
      </c>
      <c r="AZ91" s="129" t="str">
        <f>IF(AND(P91=0,Q91=0),"",P91&amp;" - "&amp;Q91)</f>
        <v/>
      </c>
      <c r="BA91" s="129" t="str">
        <f>IF(AND(R91=0,S91=0),"",R91&amp;" - "&amp;S91)</f>
        <v/>
      </c>
      <c r="BB91" s="129" t="str">
        <f>IF(AND(T91=0,U91=0),"",T91&amp;" - "&amp;U91)</f>
        <v/>
      </c>
      <c r="BC91" s="129" t="str">
        <f>IF(AND(V91=0,W91=0),"",V91&amp;" - "&amp;W91)</f>
        <v/>
      </c>
      <c r="BD91" s="131" t="str">
        <f>IF(AND(AH91=0,AJ91=0),"",AH91&amp;" - "&amp;AJ91)</f>
        <v/>
      </c>
      <c r="BE91" s="132">
        <f>BE90+AK91</f>
        <v>4</v>
      </c>
      <c r="BF91" s="132">
        <f>BF90+AL91</f>
        <v>0</v>
      </c>
      <c r="BH91" s="129" t="str">
        <f>D91</f>
        <v>B</v>
      </c>
      <c r="BI91" s="130" t="str">
        <f t="shared" si="131"/>
        <v>Karina GRIGORJAN</v>
      </c>
      <c r="BJ91" s="129" t="str">
        <f>G91</f>
        <v>Z</v>
      </c>
      <c r="BK91" s="130" t="str">
        <f t="shared" si="132"/>
        <v>Sirli JAANIMÄGI</v>
      </c>
      <c r="BL91" s="135" t="str">
        <f t="shared" si="133"/>
        <v/>
      </c>
      <c r="BM91" s="135" t="str">
        <f t="shared" si="134"/>
        <v/>
      </c>
      <c r="BN91" s="135" t="str">
        <f t="shared" si="135"/>
        <v/>
      </c>
      <c r="BO91" s="135" t="str">
        <f t="shared" si="136"/>
        <v/>
      </c>
      <c r="BP91" s="135" t="str">
        <f t="shared" si="137"/>
        <v/>
      </c>
      <c r="BQ91" s="135" t="str">
        <f t="shared" si="138"/>
        <v/>
      </c>
      <c r="BR91" s="135" t="str">
        <f t="shared" si="139"/>
        <v/>
      </c>
      <c r="BS91" s="135" t="str">
        <f t="shared" si="140"/>
        <v/>
      </c>
      <c r="BT91" s="135" t="str">
        <f t="shared" si="141"/>
        <v/>
      </c>
      <c r="BU91" s="135" t="str">
        <f t="shared" si="142"/>
        <v/>
      </c>
      <c r="BV91" s="136" t="str">
        <f>IF(AND(AH91=0,AJ91=0),"",AH91&amp;" - "&amp;AJ91)</f>
        <v/>
      </c>
      <c r="BW91" s="138">
        <f>BW90+AK91</f>
        <v>4</v>
      </c>
      <c r="BX91" s="138">
        <f>AL91+BX90</f>
        <v>0</v>
      </c>
      <c r="BZ91" s="109" t="str">
        <f>IF(BL91="","",BI91)</f>
        <v/>
      </c>
      <c r="CA91" s="109" t="str">
        <f>IF(BZ91="","",CA84)</f>
        <v/>
      </c>
      <c r="CB91" s="109" t="str">
        <f>IF(BL91="","",BK91)</f>
        <v/>
      </c>
      <c r="CC91" s="109" t="str">
        <f>IF(CB91="","",CC84)</f>
        <v/>
      </c>
      <c r="CE91" s="109" t="str">
        <f t="shared" si="112"/>
        <v>:</v>
      </c>
      <c r="CF91" s="109" t="str">
        <f>IF(AH91=AJ91,"",IF(AH91&gt;AJ91,E91,H91))</f>
        <v/>
      </c>
      <c r="CG91" s="109" t="str">
        <f>IF(AH91=AJ91,"",IF(AH91&gt;AJ91,H91,E91))</f>
        <v/>
      </c>
    </row>
    <row r="92" spans="1:85" hidden="1" outlineLevel="1">
      <c r="A92" s="154">
        <f t="shared" si="128"/>
        <v>9</v>
      </c>
      <c r="B92" s="101">
        <v>90</v>
      </c>
      <c r="C92" s="99"/>
      <c r="D92" s="99"/>
      <c r="E92" s="99"/>
      <c r="F92" s="99"/>
      <c r="G92" s="99"/>
      <c r="H92" s="99"/>
      <c r="I92" s="100"/>
      <c r="J92" s="100"/>
      <c r="K92" s="100"/>
      <c r="L92" s="100"/>
      <c r="M92" s="100"/>
      <c r="N92" s="101"/>
      <c r="O92" s="101"/>
      <c r="P92" s="101"/>
      <c r="Q92" s="101"/>
      <c r="R92" s="101"/>
      <c r="S92" s="101"/>
      <c r="T92" s="101"/>
      <c r="U92" s="101"/>
      <c r="V92" s="101"/>
      <c r="W92" s="101"/>
      <c r="X92" s="102"/>
      <c r="Y92" s="102"/>
      <c r="Z92" s="102"/>
      <c r="AA92" s="102"/>
      <c r="AB92" s="102"/>
      <c r="AC92" s="102"/>
      <c r="AD92" s="102"/>
      <c r="AE92" s="102"/>
      <c r="AF92" s="102"/>
      <c r="AG92" s="102"/>
      <c r="AH92" s="103"/>
      <c r="AI92" s="103"/>
      <c r="AJ92" s="104"/>
      <c r="AK92" s="144">
        <f>SUM(AK84:AK91)</f>
        <v>4</v>
      </c>
      <c r="AL92" s="144">
        <f>SUM(AL84:AL91)</f>
        <v>0</v>
      </c>
      <c r="AM92" s="145" t="str">
        <f>IF(OR(ISNA(E84),AK92=AL92),"",IF(D83&lt;G83,AK92&amp;" - "&amp;AL92,AL92&amp;" - "&amp;AK92))</f>
        <v>4 - 0</v>
      </c>
      <c r="AN92" s="145">
        <f>IF(OR(ISNA(E84),AK92=AL92),"",IF(VALUE(LEFT(AM92))&gt;VALUE(RIGHT(AM92)),2,1))</f>
        <v>2</v>
      </c>
      <c r="AT92" s="146"/>
      <c r="AU92" s="147"/>
      <c r="AV92" s="148"/>
      <c r="AW92" s="147"/>
      <c r="AX92" s="148"/>
      <c r="AY92" s="147"/>
      <c r="AZ92" s="147"/>
      <c r="BA92" s="147"/>
      <c r="BB92" s="147"/>
      <c r="BC92" s="149"/>
      <c r="BD92" s="150"/>
      <c r="BE92" s="151"/>
      <c r="BF92" s="151"/>
      <c r="BZ92" t="s">
        <v>140</v>
      </c>
      <c r="CE92" s="109" t="str">
        <f t="shared" si="112"/>
        <v>:</v>
      </c>
      <c r="CF92" s="109" t="s">
        <v>140</v>
      </c>
      <c r="CG92" s="109"/>
    </row>
    <row r="93" spans="1:85" s="109" customFormat="1" hidden="1" outlineLevel="1">
      <c r="A93" s="152">
        <f>A83+1</f>
        <v>10</v>
      </c>
      <c r="B93" s="79">
        <v>91</v>
      </c>
      <c r="C93" s="87">
        <v>3</v>
      </c>
      <c r="D93" s="91">
        <v>8</v>
      </c>
      <c r="E93" s="117" t="s">
        <v>18</v>
      </c>
      <c r="F93" s="87">
        <v>9</v>
      </c>
      <c r="G93" s="91">
        <v>2</v>
      </c>
      <c r="H93" s="81" t="s">
        <v>39</v>
      </c>
      <c r="I93" s="82"/>
      <c r="J93" s="83"/>
      <c r="K93" s="83"/>
      <c r="L93" s="83"/>
      <c r="M93" s="83"/>
      <c r="N93" s="84"/>
      <c r="O93" s="84"/>
      <c r="P93" s="84"/>
      <c r="Q93" s="84"/>
      <c r="R93" s="84"/>
      <c r="S93" s="84"/>
      <c r="T93" s="84"/>
      <c r="U93" s="84"/>
      <c r="V93" s="84"/>
      <c r="W93" s="84"/>
      <c r="X93" s="85"/>
      <c r="Y93" s="85"/>
      <c r="Z93" s="85"/>
      <c r="AA93" s="85"/>
      <c r="AB93" s="85"/>
      <c r="AC93" s="85"/>
      <c r="AD93" s="85"/>
      <c r="AE93" s="85"/>
      <c r="AF93" s="85"/>
      <c r="AG93" s="85"/>
      <c r="AH93" s="85"/>
      <c r="AI93" s="85"/>
      <c r="AJ93" s="86"/>
      <c r="AO93" s="109" t="s">
        <v>132</v>
      </c>
      <c r="AP93" s="109" t="s">
        <v>132</v>
      </c>
      <c r="AT93" s="119" t="str">
        <f>"Match no "&amp;A93</f>
        <v>Match no 10</v>
      </c>
      <c r="AU93" s="120">
        <f>BE101</f>
        <v>0</v>
      </c>
      <c r="AV93" s="121" t="str">
        <f t="shared" ref="AV93:AV101" si="144">E93</f>
        <v>-</v>
      </c>
      <c r="AW93" s="120">
        <f>BF101</f>
        <v>0</v>
      </c>
      <c r="AX93" s="121" t="str">
        <f t="shared" ref="AX93:AX101" si="145">H93</f>
        <v>Aseri Spordiklubi</v>
      </c>
      <c r="AY93" s="122" t="s">
        <v>133</v>
      </c>
      <c r="AZ93" s="122" t="s">
        <v>134</v>
      </c>
      <c r="BA93" s="122" t="s">
        <v>135</v>
      </c>
      <c r="BB93" s="122" t="s">
        <v>136</v>
      </c>
      <c r="BC93" s="122" t="s">
        <v>137</v>
      </c>
      <c r="BD93" s="123" t="s">
        <v>138</v>
      </c>
      <c r="BE93" s="292" t="s">
        <v>139</v>
      </c>
      <c r="BF93" s="292"/>
      <c r="BH93" s="124">
        <f>AK102</f>
        <v>0</v>
      </c>
      <c r="BI93" s="125" t="str">
        <f t="shared" ref="BI93:BI101" si="146">E93</f>
        <v>-</v>
      </c>
      <c r="BJ93" s="124">
        <f>AL102</f>
        <v>0</v>
      </c>
      <c r="BK93" s="125" t="str">
        <f t="shared" ref="BK93:BK101" si="147">H93</f>
        <v>Aseri Spordiklubi</v>
      </c>
      <c r="BL93" s="287" t="s">
        <v>133</v>
      </c>
      <c r="BM93" s="288"/>
      <c r="BN93" s="287" t="s">
        <v>134</v>
      </c>
      <c r="BO93" s="288"/>
      <c r="BP93" s="287" t="s">
        <v>135</v>
      </c>
      <c r="BQ93" s="288"/>
      <c r="BR93" s="287" t="s">
        <v>136</v>
      </c>
      <c r="BS93" s="288"/>
      <c r="BT93" s="287" t="s">
        <v>137</v>
      </c>
      <c r="BU93" s="288"/>
      <c r="BV93" s="126" t="s">
        <v>138</v>
      </c>
      <c r="BW93" s="289" t="s">
        <v>139</v>
      </c>
      <c r="BX93" s="290"/>
      <c r="BZ93" s="109" t="s">
        <v>140</v>
      </c>
      <c r="CE93" s="109" t="str">
        <f t="shared" si="112"/>
        <v>s:G</v>
      </c>
      <c r="CF93" s="109" t="s">
        <v>140</v>
      </c>
    </row>
    <row r="94" spans="1:85" s="109" customFormat="1" hidden="1" outlineLevel="1">
      <c r="A94" s="116">
        <f t="shared" ref="A94:A102" si="148">A84+1</f>
        <v>10</v>
      </c>
      <c r="B94" s="87">
        <v>92</v>
      </c>
      <c r="C94" s="87">
        <v>4</v>
      </c>
      <c r="D94" s="87" t="s">
        <v>77</v>
      </c>
      <c r="E94" s="88" t="e">
        <v>#N/A</v>
      </c>
      <c r="F94" s="87">
        <v>11</v>
      </c>
      <c r="G94" s="87" t="s">
        <v>78</v>
      </c>
      <c r="H94" s="88" t="e">
        <v>#N/A</v>
      </c>
      <c r="I94" s="89" t="s">
        <v>82</v>
      </c>
      <c r="J94" s="89" t="s">
        <v>82</v>
      </c>
      <c r="K94" s="89" t="s">
        <v>82</v>
      </c>
      <c r="L94" s="89" t="s">
        <v>82</v>
      </c>
      <c r="M94" s="89" t="s">
        <v>82</v>
      </c>
      <c r="N94" s="87">
        <v>0</v>
      </c>
      <c r="O94" s="87">
        <v>0</v>
      </c>
      <c r="P94" s="87">
        <v>0</v>
      </c>
      <c r="Q94" s="87">
        <v>0</v>
      </c>
      <c r="R94" s="87">
        <v>0</v>
      </c>
      <c r="S94" s="87">
        <v>0</v>
      </c>
      <c r="T94" s="87">
        <v>0</v>
      </c>
      <c r="U94" s="87">
        <v>0</v>
      </c>
      <c r="V94" s="87">
        <v>0</v>
      </c>
      <c r="W94" s="87">
        <v>0</v>
      </c>
      <c r="X94" s="90">
        <v>0</v>
      </c>
      <c r="Y94" s="90">
        <v>0</v>
      </c>
      <c r="Z94" s="90">
        <v>0</v>
      </c>
      <c r="AA94" s="90">
        <v>0</v>
      </c>
      <c r="AB94" s="90">
        <v>0</v>
      </c>
      <c r="AC94" s="90">
        <v>0</v>
      </c>
      <c r="AD94" s="90">
        <v>0</v>
      </c>
      <c r="AE94" s="90">
        <v>0</v>
      </c>
      <c r="AF94" s="90">
        <v>0</v>
      </c>
      <c r="AG94" s="90">
        <v>0</v>
      </c>
      <c r="AH94" s="91">
        <v>0</v>
      </c>
      <c r="AI94" s="91" t="s">
        <v>83</v>
      </c>
      <c r="AJ94" s="91">
        <v>0</v>
      </c>
      <c r="AK94" s="128">
        <f>RANK(AH94,AH94:AJ94,1)-1</f>
        <v>0</v>
      </c>
      <c r="AL94" s="128">
        <f>RANK(AJ94,AH94:AJ94,1)-1</f>
        <v>0</v>
      </c>
      <c r="AT94" s="115" t="str">
        <f>VLOOKUP(A93,Voor,4)&amp;" kell "&amp;TEXT(VLOOKUP(A93,Voor,5),"hh:mm")</f>
        <v>III voor kell 15:00</v>
      </c>
      <c r="AU94" s="129" t="str">
        <f>D94</f>
        <v>A</v>
      </c>
      <c r="AV94" s="130" t="e">
        <f t="shared" si="144"/>
        <v>#N/A</v>
      </c>
      <c r="AW94" s="129" t="str">
        <f>G94</f>
        <v>Y</v>
      </c>
      <c r="AX94" s="130" t="e">
        <f t="shared" si="145"/>
        <v>#N/A</v>
      </c>
      <c r="AY94" s="129" t="str">
        <f>IF(AND(N94=0,O94=0),"",N94&amp;" - "&amp;O94)</f>
        <v/>
      </c>
      <c r="AZ94" s="129" t="str">
        <f>IF(AND(P94=0,Q94=0),"",P94&amp;" - "&amp;Q94)</f>
        <v/>
      </c>
      <c r="BA94" s="129" t="str">
        <f>IF(AND(R94=0,S94=0),"",R94&amp;" - "&amp;S94)</f>
        <v/>
      </c>
      <c r="BB94" s="129" t="str">
        <f>IF(AND(T94=0,U94=0),"",T94&amp;" - "&amp;U94)</f>
        <v/>
      </c>
      <c r="BC94" s="129" t="str">
        <f>IF(AND(V94=0,W94=0),"",V94&amp;" - "&amp;W94)</f>
        <v/>
      </c>
      <c r="BD94" s="131" t="str">
        <f>IF(AND(AH94=0,AJ94=0),"",AH94&amp;" - "&amp;AJ94)</f>
        <v/>
      </c>
      <c r="BE94" s="132">
        <f>AK94</f>
        <v>0</v>
      </c>
      <c r="BF94" s="132">
        <f>AL94</f>
        <v>0</v>
      </c>
      <c r="BH94" s="133" t="str">
        <f>D94</f>
        <v>A</v>
      </c>
      <c r="BI94" s="134" t="e">
        <f t="shared" si="146"/>
        <v>#N/A</v>
      </c>
      <c r="BJ94" s="133" t="str">
        <f>G94</f>
        <v>Y</v>
      </c>
      <c r="BK94" s="134" t="e">
        <f t="shared" si="147"/>
        <v>#N/A</v>
      </c>
      <c r="BL94" s="135" t="str">
        <f t="shared" ref="BL94:BL101" si="149">IF(AND(N94=0,O94=0),"",N94)</f>
        <v/>
      </c>
      <c r="BM94" s="135" t="str">
        <f t="shared" ref="BM94:BM101" si="150">IF(AND(N94=0,O94=0),"",O94)</f>
        <v/>
      </c>
      <c r="BN94" s="135" t="str">
        <f t="shared" ref="BN94:BN101" si="151">IF(AND(P94=0,Q94=0),"",P94)</f>
        <v/>
      </c>
      <c r="BO94" s="135" t="str">
        <f t="shared" ref="BO94:BO101" si="152">IF(AND(P94=0,Q94=0),"",Q94)</f>
        <v/>
      </c>
      <c r="BP94" s="135" t="str">
        <f t="shared" ref="BP94:BP101" si="153">IF(AND(R94=0,S94=0),"",R94)</f>
        <v/>
      </c>
      <c r="BQ94" s="135" t="str">
        <f t="shared" ref="BQ94:BQ101" si="154">IF(AND(R94=0,S94=0),"",S94)</f>
        <v/>
      </c>
      <c r="BR94" s="135" t="str">
        <f t="shared" ref="BR94:BR101" si="155">IF(AND(T94=0,U94=0),"",T94)</f>
        <v/>
      </c>
      <c r="BS94" s="135" t="str">
        <f t="shared" ref="BS94:BS101" si="156">IF(AND(T94=0,U94=0),"",U94)</f>
        <v/>
      </c>
      <c r="BT94" s="135" t="str">
        <f t="shared" ref="BT94:BT101" si="157">IF(AND(V94=0,W94=0),"",V94)</f>
        <v/>
      </c>
      <c r="BU94" s="135" t="str">
        <f t="shared" ref="BU94:BU101" si="158">IF(AND(V94=0,W94=0),"",W94)</f>
        <v/>
      </c>
      <c r="BV94" s="136" t="str">
        <f>IF(AND(AH94=0,AJ94=0),"",AH94&amp;" - "&amp;AJ94)</f>
        <v/>
      </c>
      <c r="BW94" s="137">
        <f>AK94</f>
        <v>0</v>
      </c>
      <c r="BX94" s="137">
        <f>AL94</f>
        <v>0</v>
      </c>
      <c r="BZ94" s="109" t="str">
        <f>IF(BL94="","",BI94)</f>
        <v/>
      </c>
      <c r="CA94" s="109" t="str">
        <f>IF(BZ94="","",BI93)</f>
        <v/>
      </c>
      <c r="CB94" s="109" t="str">
        <f>IF(BL94="","",BK94)</f>
        <v/>
      </c>
      <c r="CC94" s="109" t="str">
        <f>IF(CB94="","",BK93)</f>
        <v/>
      </c>
      <c r="CE94" s="109" t="str">
        <f t="shared" si="112"/>
        <v>:</v>
      </c>
      <c r="CF94" s="109" t="str">
        <f>IF(AH94=AJ94,"",IF(AH94&gt;AJ94,E94,H94))</f>
        <v/>
      </c>
      <c r="CG94" s="109" t="str">
        <f>IF(AH94=AJ94,"",IF(AH94&gt;AJ94,H94,E94))</f>
        <v/>
      </c>
    </row>
    <row r="95" spans="1:85" s="109" customFormat="1" hidden="1" outlineLevel="1">
      <c r="A95" s="116">
        <f t="shared" si="148"/>
        <v>10</v>
      </c>
      <c r="B95" s="87">
        <v>93</v>
      </c>
      <c r="C95" s="87">
        <v>5</v>
      </c>
      <c r="D95" s="87" t="s">
        <v>84</v>
      </c>
      <c r="E95" s="88" t="e">
        <v>#N/A</v>
      </c>
      <c r="F95" s="87">
        <v>10</v>
      </c>
      <c r="G95" s="87" t="s">
        <v>85</v>
      </c>
      <c r="H95" s="88" t="e">
        <v>#N/A</v>
      </c>
      <c r="I95" s="89" t="s">
        <v>82</v>
      </c>
      <c r="J95" s="89" t="s">
        <v>82</v>
      </c>
      <c r="K95" s="89" t="s">
        <v>82</v>
      </c>
      <c r="L95" s="89" t="s">
        <v>82</v>
      </c>
      <c r="M95" s="89" t="s">
        <v>82</v>
      </c>
      <c r="N95" s="87">
        <v>0</v>
      </c>
      <c r="O95" s="87">
        <v>0</v>
      </c>
      <c r="P95" s="87">
        <v>0</v>
      </c>
      <c r="Q95" s="87">
        <v>0</v>
      </c>
      <c r="R95" s="87">
        <v>0</v>
      </c>
      <c r="S95" s="87">
        <v>0</v>
      </c>
      <c r="T95" s="87">
        <v>0</v>
      </c>
      <c r="U95" s="87">
        <v>0</v>
      </c>
      <c r="V95" s="87">
        <v>0</v>
      </c>
      <c r="W95" s="87">
        <v>0</v>
      </c>
      <c r="X95" s="90">
        <v>0</v>
      </c>
      <c r="Y95" s="90">
        <v>0</v>
      </c>
      <c r="Z95" s="90">
        <v>0</v>
      </c>
      <c r="AA95" s="90">
        <v>0</v>
      </c>
      <c r="AB95" s="90">
        <v>0</v>
      </c>
      <c r="AC95" s="90">
        <v>0</v>
      </c>
      <c r="AD95" s="90">
        <v>0</v>
      </c>
      <c r="AE95" s="90">
        <v>0</v>
      </c>
      <c r="AF95" s="90">
        <v>0</v>
      </c>
      <c r="AG95" s="90">
        <v>0</v>
      </c>
      <c r="AH95" s="91">
        <v>0</v>
      </c>
      <c r="AI95" s="91" t="s">
        <v>83</v>
      </c>
      <c r="AJ95" s="91">
        <v>0</v>
      </c>
      <c r="AK95" s="128">
        <f>RANK(AH95,AH95:AJ95,1)-1</f>
        <v>0</v>
      </c>
      <c r="AL95" s="128">
        <f>RANK(AJ95,AH95:AJ95,1)-1</f>
        <v>0</v>
      </c>
      <c r="AT95" s="115" t="str">
        <f>"Laud: "&amp;VLOOKUP(A93,Voor,8)</f>
        <v>Laud: 12</v>
      </c>
      <c r="AU95" s="129" t="str">
        <f>D95</f>
        <v>B</v>
      </c>
      <c r="AV95" s="130" t="e">
        <f t="shared" si="144"/>
        <v>#N/A</v>
      </c>
      <c r="AW95" s="129" t="str">
        <f>G95</f>
        <v>X</v>
      </c>
      <c r="AX95" s="130" t="e">
        <f t="shared" si="145"/>
        <v>#N/A</v>
      </c>
      <c r="AY95" s="129" t="str">
        <f>IF(AND(N95=0,O95=0),"",N95&amp;" - "&amp;O95)</f>
        <v/>
      </c>
      <c r="AZ95" s="129" t="str">
        <f>IF(AND(P95=0,Q95=0),"",P95&amp;" - "&amp;Q95)</f>
        <v/>
      </c>
      <c r="BA95" s="129" t="str">
        <f>IF(AND(R95=0,S95=0),"",R95&amp;" - "&amp;S95)</f>
        <v/>
      </c>
      <c r="BB95" s="129" t="str">
        <f>IF(AND(T95=0,U95=0),"",T95&amp;" - "&amp;U95)</f>
        <v/>
      </c>
      <c r="BC95" s="129" t="str">
        <f>IF(AND(V95=0,W95=0),"",V95&amp;" - "&amp;W95)</f>
        <v/>
      </c>
      <c r="BD95" s="131" t="str">
        <f>IF(AND(AH95=0,AJ95=0),"",AH95&amp;" - "&amp;AJ95)</f>
        <v/>
      </c>
      <c r="BE95" s="132">
        <f t="shared" ref="BE95:BF97" si="159">BE94+AK95</f>
        <v>0</v>
      </c>
      <c r="BF95" s="132">
        <f t="shared" si="159"/>
        <v>0</v>
      </c>
      <c r="BH95" s="129" t="str">
        <f>D95</f>
        <v>B</v>
      </c>
      <c r="BI95" s="130" t="e">
        <f t="shared" si="146"/>
        <v>#N/A</v>
      </c>
      <c r="BJ95" s="129" t="str">
        <f>G95</f>
        <v>X</v>
      </c>
      <c r="BK95" s="130" t="e">
        <f t="shared" si="147"/>
        <v>#N/A</v>
      </c>
      <c r="BL95" s="135" t="str">
        <f t="shared" si="149"/>
        <v/>
      </c>
      <c r="BM95" s="135" t="str">
        <f t="shared" si="150"/>
        <v/>
      </c>
      <c r="BN95" s="135" t="str">
        <f t="shared" si="151"/>
        <v/>
      </c>
      <c r="BO95" s="135" t="str">
        <f t="shared" si="152"/>
        <v/>
      </c>
      <c r="BP95" s="135" t="str">
        <f t="shared" si="153"/>
        <v/>
      </c>
      <c r="BQ95" s="135" t="str">
        <f t="shared" si="154"/>
        <v/>
      </c>
      <c r="BR95" s="135" t="str">
        <f t="shared" si="155"/>
        <v/>
      </c>
      <c r="BS95" s="135" t="str">
        <f t="shared" si="156"/>
        <v/>
      </c>
      <c r="BT95" s="135" t="str">
        <f t="shared" si="157"/>
        <v/>
      </c>
      <c r="BU95" s="135" t="str">
        <f t="shared" si="158"/>
        <v/>
      </c>
      <c r="BV95" s="136" t="str">
        <f>IF(AND(AH95=0,AJ95=0),"",AH95&amp;" - "&amp;AJ95)</f>
        <v/>
      </c>
      <c r="BW95" s="138">
        <f>BW94+AK95</f>
        <v>0</v>
      </c>
      <c r="BX95" s="138">
        <f>AL95+BX94</f>
        <v>0</v>
      </c>
      <c r="BZ95" s="109" t="str">
        <f>IF(BL95="","",BI95)</f>
        <v/>
      </c>
      <c r="CA95" s="109" t="str">
        <f>IF(BZ95="","",CA94)</f>
        <v/>
      </c>
      <c r="CB95" s="109" t="str">
        <f>IF(BL95="","",BK95)</f>
        <v/>
      </c>
      <c r="CC95" s="109" t="str">
        <f>IF(CB95="","",CC94)</f>
        <v/>
      </c>
      <c r="CE95" s="109" t="str">
        <f t="shared" si="112"/>
        <v>:</v>
      </c>
      <c r="CF95" s="109" t="str">
        <f>IF(AH95=AJ95,"",IF(AH95&gt;AJ95,E95,H95))</f>
        <v/>
      </c>
      <c r="CG95" s="109" t="str">
        <f>IF(AH95=AJ95,"",IF(AH95&gt;AJ95,H95,E95))</f>
        <v/>
      </c>
    </row>
    <row r="96" spans="1:85" s="109" customFormat="1" hidden="1" outlineLevel="1">
      <c r="A96" s="116">
        <f t="shared" si="148"/>
        <v>10</v>
      </c>
      <c r="B96" s="87">
        <v>94</v>
      </c>
      <c r="C96" s="87">
        <v>6</v>
      </c>
      <c r="D96" s="87" t="s">
        <v>87</v>
      </c>
      <c r="E96" s="88" t="e">
        <v>#N/A</v>
      </c>
      <c r="F96" s="87">
        <v>12</v>
      </c>
      <c r="G96" s="87" t="s">
        <v>88</v>
      </c>
      <c r="H96" s="88" t="e">
        <v>#N/A</v>
      </c>
      <c r="I96" s="89" t="s">
        <v>82</v>
      </c>
      <c r="J96" s="89" t="s">
        <v>82</v>
      </c>
      <c r="K96" s="89" t="s">
        <v>82</v>
      </c>
      <c r="L96" s="89" t="s">
        <v>82</v>
      </c>
      <c r="M96" s="89" t="s">
        <v>82</v>
      </c>
      <c r="N96" s="87">
        <v>0</v>
      </c>
      <c r="O96" s="87">
        <v>0</v>
      </c>
      <c r="P96" s="87">
        <v>0</v>
      </c>
      <c r="Q96" s="87">
        <v>0</v>
      </c>
      <c r="R96" s="87">
        <v>0</v>
      </c>
      <c r="S96" s="87">
        <v>0</v>
      </c>
      <c r="T96" s="87">
        <v>0</v>
      </c>
      <c r="U96" s="87">
        <v>0</v>
      </c>
      <c r="V96" s="87">
        <v>0</v>
      </c>
      <c r="W96" s="87">
        <v>0</v>
      </c>
      <c r="X96" s="90">
        <v>0</v>
      </c>
      <c r="Y96" s="90">
        <v>0</v>
      </c>
      <c r="Z96" s="90">
        <v>0</v>
      </c>
      <c r="AA96" s="90">
        <v>0</v>
      </c>
      <c r="AB96" s="90">
        <v>0</v>
      </c>
      <c r="AC96" s="90">
        <v>0</v>
      </c>
      <c r="AD96" s="90">
        <v>0</v>
      </c>
      <c r="AE96" s="90">
        <v>0</v>
      </c>
      <c r="AF96" s="90">
        <v>0</v>
      </c>
      <c r="AG96" s="90">
        <v>0</v>
      </c>
      <c r="AH96" s="91">
        <v>0</v>
      </c>
      <c r="AI96" s="91" t="s">
        <v>83</v>
      </c>
      <c r="AJ96" s="91">
        <v>0</v>
      </c>
      <c r="AK96" s="128">
        <f>RANK(AH96,AH96:AJ96,1)-1</f>
        <v>0</v>
      </c>
      <c r="AL96" s="128">
        <f>RANK(AJ96,AH96:AJ96,1)-1</f>
        <v>0</v>
      </c>
      <c r="AT96" s="115"/>
      <c r="AU96" s="129" t="str">
        <f>D96</f>
        <v>C</v>
      </c>
      <c r="AV96" s="130" t="e">
        <f t="shared" si="144"/>
        <v>#N/A</v>
      </c>
      <c r="AW96" s="129" t="str">
        <f>G96</f>
        <v>Z</v>
      </c>
      <c r="AX96" s="130" t="e">
        <f t="shared" si="145"/>
        <v>#N/A</v>
      </c>
      <c r="AY96" s="129" t="str">
        <f>IF(AND(N96=0,O96=0),"",N96&amp;" - "&amp;O96)</f>
        <v/>
      </c>
      <c r="AZ96" s="129" t="str">
        <f>IF(AND(P96=0,Q96=0),"",P96&amp;" - "&amp;Q96)</f>
        <v/>
      </c>
      <c r="BA96" s="129" t="str">
        <f>IF(AND(R96=0,S96=0),"",R96&amp;" - "&amp;S96)</f>
        <v/>
      </c>
      <c r="BB96" s="129" t="str">
        <f>IF(AND(T96=0,U96=0),"",T96&amp;" - "&amp;U96)</f>
        <v/>
      </c>
      <c r="BC96" s="129" t="str">
        <f>IF(AND(V96=0,W96=0),"",V96&amp;" - "&amp;W96)</f>
        <v/>
      </c>
      <c r="BD96" s="131" t="str">
        <f>IF(AND(AH96=0,AJ96=0),"",AH96&amp;" - "&amp;AJ96)</f>
        <v/>
      </c>
      <c r="BE96" s="132">
        <f t="shared" si="159"/>
        <v>0</v>
      </c>
      <c r="BF96" s="132">
        <f t="shared" si="159"/>
        <v>0</v>
      </c>
      <c r="BH96" s="129" t="str">
        <f>D96</f>
        <v>C</v>
      </c>
      <c r="BI96" s="130" t="e">
        <f t="shared" si="146"/>
        <v>#N/A</v>
      </c>
      <c r="BJ96" s="129" t="str">
        <f>G96</f>
        <v>Z</v>
      </c>
      <c r="BK96" s="130" t="e">
        <f t="shared" si="147"/>
        <v>#N/A</v>
      </c>
      <c r="BL96" s="135" t="str">
        <f t="shared" si="149"/>
        <v/>
      </c>
      <c r="BM96" s="135" t="str">
        <f t="shared" si="150"/>
        <v/>
      </c>
      <c r="BN96" s="135" t="str">
        <f t="shared" si="151"/>
        <v/>
      </c>
      <c r="BO96" s="135" t="str">
        <f t="shared" si="152"/>
        <v/>
      </c>
      <c r="BP96" s="135" t="str">
        <f t="shared" si="153"/>
        <v/>
      </c>
      <c r="BQ96" s="135" t="str">
        <f t="shared" si="154"/>
        <v/>
      </c>
      <c r="BR96" s="135" t="str">
        <f t="shared" si="155"/>
        <v/>
      </c>
      <c r="BS96" s="135" t="str">
        <f t="shared" si="156"/>
        <v/>
      </c>
      <c r="BT96" s="135" t="str">
        <f t="shared" si="157"/>
        <v/>
      </c>
      <c r="BU96" s="135" t="str">
        <f t="shared" si="158"/>
        <v/>
      </c>
      <c r="BV96" s="136" t="str">
        <f>IF(AND(AH96=0,AJ96=0),"",AH96&amp;" - "&amp;AJ96)</f>
        <v/>
      </c>
      <c r="BW96" s="138">
        <f>BW95+AK96</f>
        <v>0</v>
      </c>
      <c r="BX96" s="138">
        <f>AL96+BX95</f>
        <v>0</v>
      </c>
      <c r="BZ96" s="109" t="str">
        <f>IF(BL96="","",BI96)</f>
        <v/>
      </c>
      <c r="CA96" s="109" t="str">
        <f>IF(BZ96="","",CA94)</f>
        <v/>
      </c>
      <c r="CB96" s="109" t="str">
        <f>IF(BL96="","",BK96)</f>
        <v/>
      </c>
      <c r="CC96" s="109" t="str">
        <f>IF(CB96="","",CC94)</f>
        <v/>
      </c>
      <c r="CE96" s="109" t="str">
        <f t="shared" si="112"/>
        <v>:</v>
      </c>
      <c r="CF96" s="109" t="str">
        <f>IF(AH96=AJ96,"",IF(AH96&gt;AJ96,E96,H96))</f>
        <v/>
      </c>
      <c r="CG96" s="109" t="str">
        <f>IF(AH96=AJ96,"",IF(AH96&gt;AJ96,H96,E96))</f>
        <v/>
      </c>
    </row>
    <row r="97" spans="1:85" s="109" customFormat="1" hidden="1" outlineLevel="1">
      <c r="A97" s="116">
        <f t="shared" si="148"/>
        <v>10</v>
      </c>
      <c r="B97" s="87">
        <v>95</v>
      </c>
      <c r="C97" s="92">
        <v>6</v>
      </c>
      <c r="D97" s="87"/>
      <c r="E97" s="88" t="e">
        <v>#N/A</v>
      </c>
      <c r="F97" s="92">
        <v>12</v>
      </c>
      <c r="G97" s="87"/>
      <c r="H97" s="88" t="e">
        <v>#N/A</v>
      </c>
      <c r="I97" s="291" t="s">
        <v>82</v>
      </c>
      <c r="J97" s="291" t="s">
        <v>82</v>
      </c>
      <c r="K97" s="291" t="s">
        <v>82</v>
      </c>
      <c r="L97" s="291" t="s">
        <v>82</v>
      </c>
      <c r="M97" s="291" t="s">
        <v>82</v>
      </c>
      <c r="N97" s="285">
        <v>0</v>
      </c>
      <c r="O97" s="285">
        <v>0</v>
      </c>
      <c r="P97" s="285">
        <v>0</v>
      </c>
      <c r="Q97" s="285">
        <v>0</v>
      </c>
      <c r="R97" s="285">
        <v>0</v>
      </c>
      <c r="S97" s="285">
        <v>0</v>
      </c>
      <c r="T97" s="285">
        <v>0</v>
      </c>
      <c r="U97" s="285">
        <v>0</v>
      </c>
      <c r="V97" s="285">
        <v>0</v>
      </c>
      <c r="W97" s="285">
        <v>0</v>
      </c>
      <c r="X97" s="293">
        <v>0</v>
      </c>
      <c r="Y97" s="293">
        <v>0</v>
      </c>
      <c r="Z97" s="293">
        <v>0</v>
      </c>
      <c r="AA97" s="293">
        <v>0</v>
      </c>
      <c r="AB97" s="293">
        <v>0</v>
      </c>
      <c r="AC97" s="293">
        <v>0</v>
      </c>
      <c r="AD97" s="293">
        <v>0</v>
      </c>
      <c r="AE97" s="293">
        <v>0</v>
      </c>
      <c r="AF97" s="293">
        <v>0</v>
      </c>
      <c r="AG97" s="293">
        <v>0</v>
      </c>
      <c r="AH97" s="295">
        <v>0</v>
      </c>
      <c r="AI97" s="295" t="s">
        <v>83</v>
      </c>
      <c r="AJ97" s="295">
        <v>0</v>
      </c>
      <c r="AK97" s="298">
        <f>RANK(AH97,AH97:AJ97,1)-1</f>
        <v>0</v>
      </c>
      <c r="AL97" s="299">
        <f>RANK(AJ97,AH97:AJ97,1)-1</f>
        <v>0</v>
      </c>
      <c r="AT97" s="115"/>
      <c r="AU97" s="300" t="s">
        <v>143</v>
      </c>
      <c r="AV97" s="130" t="e">
        <f t="shared" si="144"/>
        <v>#N/A</v>
      </c>
      <c r="AW97" s="300" t="s">
        <v>143</v>
      </c>
      <c r="AX97" s="130" t="e">
        <f t="shared" si="145"/>
        <v>#N/A</v>
      </c>
      <c r="AY97" s="302" t="str">
        <f>IF(AND(N97=0,O97=0),"",N97&amp;" - "&amp;O97)</f>
        <v/>
      </c>
      <c r="AZ97" s="302" t="str">
        <f>IF(AND(P97=0,Q97=0),"",P97&amp;" - "&amp;Q97)</f>
        <v/>
      </c>
      <c r="BA97" s="302" t="str">
        <f>IF(AND(R97=0,S97=0),"",R97&amp;" - "&amp;S97)</f>
        <v/>
      </c>
      <c r="BB97" s="302" t="str">
        <f>IF(AND(T97=0,U97=0),"",T97&amp;" - "&amp;U97)</f>
        <v/>
      </c>
      <c r="BC97" s="302" t="str">
        <f>IF(AND(V97=0,W97=0),"",V97&amp;" - "&amp;W97)</f>
        <v/>
      </c>
      <c r="BD97" s="309" t="str">
        <f>IF(AND(AH97=0,AJ97=0),"",AH97&amp;" - "&amp;AJ97)</f>
        <v/>
      </c>
      <c r="BE97" s="297">
        <f t="shared" si="159"/>
        <v>0</v>
      </c>
      <c r="BF97" s="297">
        <f t="shared" si="159"/>
        <v>0</v>
      </c>
      <c r="BH97" s="129"/>
      <c r="BI97" s="130" t="e">
        <f t="shared" si="146"/>
        <v>#N/A</v>
      </c>
      <c r="BJ97" s="129"/>
      <c r="BK97" s="130" t="e">
        <f t="shared" si="147"/>
        <v>#N/A</v>
      </c>
      <c r="BL97" s="305" t="str">
        <f t="shared" si="149"/>
        <v/>
      </c>
      <c r="BM97" s="305" t="str">
        <f t="shared" si="150"/>
        <v/>
      </c>
      <c r="BN97" s="305" t="str">
        <f t="shared" si="151"/>
        <v/>
      </c>
      <c r="BO97" s="305" t="str">
        <f t="shared" si="152"/>
        <v/>
      </c>
      <c r="BP97" s="305" t="str">
        <f t="shared" si="153"/>
        <v/>
      </c>
      <c r="BQ97" s="305" t="str">
        <f t="shared" si="154"/>
        <v/>
      </c>
      <c r="BR97" s="305" t="str">
        <f t="shared" si="155"/>
        <v/>
      </c>
      <c r="BS97" s="305" t="str">
        <f t="shared" si="156"/>
        <v/>
      </c>
      <c r="BT97" s="305" t="str">
        <f t="shared" si="157"/>
        <v/>
      </c>
      <c r="BU97" s="305" t="str">
        <f t="shared" si="158"/>
        <v/>
      </c>
      <c r="BV97" s="307" t="str">
        <f>IF(AND(AH97=0,AJ97=0),"",AH97&amp;" - "&amp;AJ97)</f>
        <v/>
      </c>
      <c r="BW97" s="303">
        <f>AK97+BW96</f>
        <v>0</v>
      </c>
      <c r="BX97" s="303">
        <f>AL97+BX96</f>
        <v>0</v>
      </c>
      <c r="CE97" s="109" t="str">
        <f t="shared" si="112"/>
        <v>:</v>
      </c>
    </row>
    <row r="98" spans="1:85" s="109" customFormat="1" hidden="1" outlineLevel="1">
      <c r="A98" s="116">
        <f t="shared" si="148"/>
        <v>10</v>
      </c>
      <c r="B98" s="87">
        <v>96</v>
      </c>
      <c r="C98" s="92">
        <v>4</v>
      </c>
      <c r="D98" s="87"/>
      <c r="E98" s="88" t="e">
        <v>#N/A</v>
      </c>
      <c r="F98" s="92">
        <v>13</v>
      </c>
      <c r="G98" s="87"/>
      <c r="H98" s="88" t="e">
        <v>#N/A</v>
      </c>
      <c r="I98" s="291"/>
      <c r="J98" s="291"/>
      <c r="K98" s="291"/>
      <c r="L98" s="291"/>
      <c r="M98" s="291"/>
      <c r="N98" s="286"/>
      <c r="O98" s="286"/>
      <c r="P98" s="286"/>
      <c r="Q98" s="286"/>
      <c r="R98" s="286"/>
      <c r="S98" s="286"/>
      <c r="T98" s="286"/>
      <c r="U98" s="286"/>
      <c r="V98" s="286"/>
      <c r="W98" s="286"/>
      <c r="X98" s="294"/>
      <c r="Y98" s="294"/>
      <c r="Z98" s="294"/>
      <c r="AA98" s="294"/>
      <c r="AB98" s="294"/>
      <c r="AC98" s="294"/>
      <c r="AD98" s="294"/>
      <c r="AE98" s="294"/>
      <c r="AF98" s="294"/>
      <c r="AG98" s="294"/>
      <c r="AH98" s="296"/>
      <c r="AI98" s="296"/>
      <c r="AJ98" s="296"/>
      <c r="AK98" s="298"/>
      <c r="AL98" s="299"/>
      <c r="AT98" s="115"/>
      <c r="AU98" s="301"/>
      <c r="AV98" s="130" t="e">
        <f t="shared" si="144"/>
        <v>#N/A</v>
      </c>
      <c r="AW98" s="301"/>
      <c r="AX98" s="130" t="e">
        <f t="shared" si="145"/>
        <v>#N/A</v>
      </c>
      <c r="AY98" s="302"/>
      <c r="AZ98" s="302"/>
      <c r="BA98" s="302"/>
      <c r="BB98" s="302"/>
      <c r="BC98" s="302"/>
      <c r="BD98" s="309"/>
      <c r="BE98" s="297"/>
      <c r="BF98" s="297"/>
      <c r="BH98" s="129"/>
      <c r="BI98" s="130" t="e">
        <f t="shared" si="146"/>
        <v>#N/A</v>
      </c>
      <c r="BJ98" s="129"/>
      <c r="BK98" s="130" t="e">
        <f t="shared" si="147"/>
        <v>#N/A</v>
      </c>
      <c r="BL98" s="306" t="str">
        <f t="shared" si="149"/>
        <v/>
      </c>
      <c r="BM98" s="306" t="str">
        <f t="shared" si="150"/>
        <v/>
      </c>
      <c r="BN98" s="306" t="str">
        <f t="shared" si="151"/>
        <v/>
      </c>
      <c r="BO98" s="306" t="str">
        <f t="shared" si="152"/>
        <v/>
      </c>
      <c r="BP98" s="306" t="str">
        <f t="shared" si="153"/>
        <v/>
      </c>
      <c r="BQ98" s="306" t="str">
        <f t="shared" si="154"/>
        <v/>
      </c>
      <c r="BR98" s="306" t="str">
        <f t="shared" si="155"/>
        <v/>
      </c>
      <c r="BS98" s="306" t="str">
        <f t="shared" si="156"/>
        <v/>
      </c>
      <c r="BT98" s="306" t="str">
        <f t="shared" si="157"/>
        <v/>
      </c>
      <c r="BU98" s="306" t="str">
        <f t="shared" si="158"/>
        <v/>
      </c>
      <c r="BV98" s="308"/>
      <c r="BW98" s="304"/>
      <c r="BX98" s="304"/>
      <c r="CE98" s="109" t="str">
        <f t="shared" si="112"/>
        <v>:</v>
      </c>
    </row>
    <row r="99" spans="1:85" s="109" customFormat="1" hidden="1" outlineLevel="1">
      <c r="A99" s="116">
        <f t="shared" si="148"/>
        <v>10</v>
      </c>
      <c r="B99" s="87">
        <v>97</v>
      </c>
      <c r="C99" s="87">
        <v>4</v>
      </c>
      <c r="D99" s="87" t="s">
        <v>77</v>
      </c>
      <c r="E99" s="88" t="e">
        <v>#N/A</v>
      </c>
      <c r="F99" s="87">
        <v>10</v>
      </c>
      <c r="G99" s="87" t="s">
        <v>85</v>
      </c>
      <c r="H99" s="88" t="e">
        <v>#N/A</v>
      </c>
      <c r="I99" s="89" t="s">
        <v>82</v>
      </c>
      <c r="J99" s="89" t="s">
        <v>82</v>
      </c>
      <c r="K99" s="89" t="s">
        <v>82</v>
      </c>
      <c r="L99" s="89" t="s">
        <v>82</v>
      </c>
      <c r="M99" s="89" t="s">
        <v>82</v>
      </c>
      <c r="N99" s="87">
        <v>0</v>
      </c>
      <c r="O99" s="87">
        <v>0</v>
      </c>
      <c r="P99" s="87">
        <v>0</v>
      </c>
      <c r="Q99" s="87">
        <v>0</v>
      </c>
      <c r="R99" s="87">
        <v>0</v>
      </c>
      <c r="S99" s="87">
        <v>0</v>
      </c>
      <c r="T99" s="87">
        <v>0</v>
      </c>
      <c r="U99" s="87">
        <v>0</v>
      </c>
      <c r="V99" s="87">
        <v>0</v>
      </c>
      <c r="W99" s="87">
        <v>0</v>
      </c>
      <c r="X99" s="90">
        <v>0</v>
      </c>
      <c r="Y99" s="90">
        <v>0</v>
      </c>
      <c r="Z99" s="90">
        <v>0</v>
      </c>
      <c r="AA99" s="90">
        <v>0</v>
      </c>
      <c r="AB99" s="90">
        <v>0</v>
      </c>
      <c r="AC99" s="90">
        <v>0</v>
      </c>
      <c r="AD99" s="90">
        <v>0</v>
      </c>
      <c r="AE99" s="90">
        <v>0</v>
      </c>
      <c r="AF99" s="90">
        <v>0</v>
      </c>
      <c r="AG99" s="90">
        <v>0</v>
      </c>
      <c r="AH99" s="91">
        <v>0</v>
      </c>
      <c r="AI99" s="91" t="s">
        <v>83</v>
      </c>
      <c r="AJ99" s="91">
        <v>0</v>
      </c>
      <c r="AK99" s="128">
        <f>RANK(AH99,AH99:AJ99,1)-1</f>
        <v>0</v>
      </c>
      <c r="AL99" s="128">
        <f>RANK(AJ99,AH99:AJ99,1)-1</f>
        <v>0</v>
      </c>
      <c r="AM99" s="114"/>
      <c r="AN99" s="114"/>
      <c r="AO99" s="139"/>
      <c r="AP99" s="139"/>
      <c r="AQ99" s="139"/>
      <c r="AR99" s="139"/>
      <c r="AT99" s="115"/>
      <c r="AU99" s="129" t="str">
        <f>D99</f>
        <v>A</v>
      </c>
      <c r="AV99" s="130" t="e">
        <f t="shared" si="144"/>
        <v>#N/A</v>
      </c>
      <c r="AW99" s="129" t="str">
        <f>G99</f>
        <v>X</v>
      </c>
      <c r="AX99" s="130" t="e">
        <f t="shared" si="145"/>
        <v>#N/A</v>
      </c>
      <c r="AY99" s="129" t="str">
        <f>IF(AND(N99=0,O99=0),"",N99&amp;" - "&amp;O99)</f>
        <v/>
      </c>
      <c r="AZ99" s="129" t="str">
        <f>IF(AND(P99=0,Q99=0),"",P99&amp;" - "&amp;Q99)</f>
        <v/>
      </c>
      <c r="BA99" s="129" t="str">
        <f>IF(AND(R99=0,S99=0),"",R99&amp;" - "&amp;S99)</f>
        <v/>
      </c>
      <c r="BB99" s="129" t="str">
        <f>IF(AND(T99=0,U99=0),"",T99&amp;" - "&amp;U99)</f>
        <v/>
      </c>
      <c r="BC99" s="129" t="str">
        <f>IF(AND(V99=0,W99=0),"",V99&amp;" - "&amp;W99)</f>
        <v/>
      </c>
      <c r="BD99" s="131" t="str">
        <f>IF(AND(AH99=0,AJ99=0),"",AH99&amp;" - "&amp;AJ99)</f>
        <v/>
      </c>
      <c r="BE99" s="132">
        <f>BE97+AK99</f>
        <v>0</v>
      </c>
      <c r="BF99" s="132">
        <f>BF97+AL99</f>
        <v>0</v>
      </c>
      <c r="BH99" s="129" t="str">
        <f>D99</f>
        <v>A</v>
      </c>
      <c r="BI99" s="130" t="e">
        <f t="shared" si="146"/>
        <v>#N/A</v>
      </c>
      <c r="BJ99" s="129" t="str">
        <f>G99</f>
        <v>X</v>
      </c>
      <c r="BK99" s="130" t="e">
        <f t="shared" si="147"/>
        <v>#N/A</v>
      </c>
      <c r="BL99" s="135" t="str">
        <f t="shared" si="149"/>
        <v/>
      </c>
      <c r="BM99" s="135" t="str">
        <f t="shared" si="150"/>
        <v/>
      </c>
      <c r="BN99" s="135" t="str">
        <f t="shared" si="151"/>
        <v/>
      </c>
      <c r="BO99" s="135" t="str">
        <f t="shared" si="152"/>
        <v/>
      </c>
      <c r="BP99" s="135" t="str">
        <f t="shared" si="153"/>
        <v/>
      </c>
      <c r="BQ99" s="135" t="str">
        <f t="shared" si="154"/>
        <v/>
      </c>
      <c r="BR99" s="135" t="str">
        <f t="shared" si="155"/>
        <v/>
      </c>
      <c r="BS99" s="135" t="str">
        <f t="shared" si="156"/>
        <v/>
      </c>
      <c r="BT99" s="135" t="str">
        <f t="shared" si="157"/>
        <v/>
      </c>
      <c r="BU99" s="135" t="str">
        <f t="shared" si="158"/>
        <v/>
      </c>
      <c r="BV99" s="136" t="str">
        <f>IF(AND(AH99=0,AJ99=0),"",AH99&amp;" - "&amp;AJ99)</f>
        <v/>
      </c>
      <c r="BW99" s="138">
        <f>BW97+AK99</f>
        <v>0</v>
      </c>
      <c r="BX99" s="138">
        <f>AL99+BX97</f>
        <v>0</v>
      </c>
      <c r="BZ99" s="109" t="str">
        <f>IF(BL99="","",BI99)</f>
        <v/>
      </c>
      <c r="CA99" s="109" t="str">
        <f>IF(BZ99="","",CA94)</f>
        <v/>
      </c>
      <c r="CB99" s="109" t="str">
        <f>IF(BL99="","",BK99)</f>
        <v/>
      </c>
      <c r="CC99" s="109" t="str">
        <f>IF(CB99="","",CC94)</f>
        <v/>
      </c>
      <c r="CE99" s="109" t="str">
        <f t="shared" si="112"/>
        <v>:</v>
      </c>
      <c r="CF99" s="109" t="str">
        <f>IF(AH99=AJ99,"",IF(AH99&gt;AJ99,E99,H99))</f>
        <v/>
      </c>
      <c r="CG99" s="109" t="str">
        <f>IF(AH99=AJ99,"",IF(AH99&gt;AJ99,H99,E99))</f>
        <v/>
      </c>
    </row>
    <row r="100" spans="1:85" hidden="1" outlineLevel="1">
      <c r="A100" s="116">
        <f t="shared" si="148"/>
        <v>10</v>
      </c>
      <c r="B100" s="87">
        <v>98</v>
      </c>
      <c r="C100" s="93">
        <v>6</v>
      </c>
      <c r="D100" s="93" t="s">
        <v>87</v>
      </c>
      <c r="E100" s="88" t="e">
        <v>#N/A</v>
      </c>
      <c r="F100" s="93">
        <v>11</v>
      </c>
      <c r="G100" s="93" t="s">
        <v>78</v>
      </c>
      <c r="H100" s="88" t="e">
        <v>#N/A</v>
      </c>
      <c r="I100" s="89" t="s">
        <v>82</v>
      </c>
      <c r="J100" s="89" t="s">
        <v>82</v>
      </c>
      <c r="K100" s="89" t="s">
        <v>82</v>
      </c>
      <c r="L100" s="89" t="s">
        <v>82</v>
      </c>
      <c r="M100" s="89" t="s">
        <v>82</v>
      </c>
      <c r="N100" s="87">
        <v>0</v>
      </c>
      <c r="O100" s="87">
        <v>0</v>
      </c>
      <c r="P100" s="87">
        <v>0</v>
      </c>
      <c r="Q100" s="87">
        <v>0</v>
      </c>
      <c r="R100" s="87">
        <v>0</v>
      </c>
      <c r="S100" s="87">
        <v>0</v>
      </c>
      <c r="T100" s="87">
        <v>0</v>
      </c>
      <c r="U100" s="87">
        <v>0</v>
      </c>
      <c r="V100" s="87">
        <v>0</v>
      </c>
      <c r="W100" s="87">
        <v>0</v>
      </c>
      <c r="X100" s="90">
        <v>0</v>
      </c>
      <c r="Y100" s="90">
        <v>0</v>
      </c>
      <c r="Z100" s="90">
        <v>0</v>
      </c>
      <c r="AA100" s="90">
        <v>0</v>
      </c>
      <c r="AB100" s="90">
        <v>0</v>
      </c>
      <c r="AC100" s="90">
        <v>0</v>
      </c>
      <c r="AD100" s="90">
        <v>0</v>
      </c>
      <c r="AE100" s="90">
        <v>0</v>
      </c>
      <c r="AF100" s="90">
        <v>0</v>
      </c>
      <c r="AG100" s="90">
        <v>0</v>
      </c>
      <c r="AH100" s="91">
        <v>0</v>
      </c>
      <c r="AI100" s="91" t="s">
        <v>83</v>
      </c>
      <c r="AJ100" s="91">
        <v>0</v>
      </c>
      <c r="AK100" s="128">
        <f>RANK(AH100,AH100:AJ100,1)-1</f>
        <v>0</v>
      </c>
      <c r="AL100" s="128">
        <f>RANK(AJ100,AH100:AJ100,1)-1</f>
        <v>0</v>
      </c>
      <c r="AT100" s="115"/>
      <c r="AU100" s="129" t="str">
        <f>D100</f>
        <v>C</v>
      </c>
      <c r="AV100" s="130" t="e">
        <f t="shared" si="144"/>
        <v>#N/A</v>
      </c>
      <c r="AW100" s="129" t="str">
        <f>G100</f>
        <v>Y</v>
      </c>
      <c r="AX100" s="130" t="e">
        <f t="shared" si="145"/>
        <v>#N/A</v>
      </c>
      <c r="AY100" s="129" t="str">
        <f>IF(AND(N100=0,O100=0),"",N100&amp;" - "&amp;O100)</f>
        <v/>
      </c>
      <c r="AZ100" s="129" t="str">
        <f>IF(AND(P100=0,Q100=0),"",P100&amp;" - "&amp;Q100)</f>
        <v/>
      </c>
      <c r="BA100" s="129" t="str">
        <f>IF(AND(R100=0,S100=0),"",R100&amp;" - "&amp;S100)</f>
        <v/>
      </c>
      <c r="BB100" s="129" t="str">
        <f>IF(AND(T100=0,U100=0),"",T100&amp;" - "&amp;U100)</f>
        <v/>
      </c>
      <c r="BC100" s="129" t="str">
        <f>IF(AND(V100=0,W100=0),"",V100&amp;" - "&amp;W100)</f>
        <v/>
      </c>
      <c r="BD100" s="131" t="str">
        <f>IF(AND(AH100=0,AJ100=0),"",AH100&amp;" - "&amp;AJ100)</f>
        <v/>
      </c>
      <c r="BE100" s="132">
        <f>BE99+AK100</f>
        <v>0</v>
      </c>
      <c r="BF100" s="132">
        <f>BF99+AL100</f>
        <v>0</v>
      </c>
      <c r="BH100" s="129" t="str">
        <f>D100</f>
        <v>C</v>
      </c>
      <c r="BI100" s="130" t="e">
        <f t="shared" si="146"/>
        <v>#N/A</v>
      </c>
      <c r="BJ100" s="129" t="str">
        <f>G100</f>
        <v>Y</v>
      </c>
      <c r="BK100" s="130" t="e">
        <f t="shared" si="147"/>
        <v>#N/A</v>
      </c>
      <c r="BL100" s="135" t="str">
        <f t="shared" si="149"/>
        <v/>
      </c>
      <c r="BM100" s="135" t="str">
        <f t="shared" si="150"/>
        <v/>
      </c>
      <c r="BN100" s="135" t="str">
        <f t="shared" si="151"/>
        <v/>
      </c>
      <c r="BO100" s="135" t="str">
        <f t="shared" si="152"/>
        <v/>
      </c>
      <c r="BP100" s="135" t="str">
        <f t="shared" si="153"/>
        <v/>
      </c>
      <c r="BQ100" s="135" t="str">
        <f t="shared" si="154"/>
        <v/>
      </c>
      <c r="BR100" s="135" t="str">
        <f t="shared" si="155"/>
        <v/>
      </c>
      <c r="BS100" s="135" t="str">
        <f t="shared" si="156"/>
        <v/>
      </c>
      <c r="BT100" s="135" t="str">
        <f t="shared" si="157"/>
        <v/>
      </c>
      <c r="BU100" s="135" t="str">
        <f t="shared" si="158"/>
        <v/>
      </c>
      <c r="BV100" s="136" t="str">
        <f>IF(AND(AH100=0,AJ100=0),"",AH100&amp;" - "&amp;AJ100)</f>
        <v/>
      </c>
      <c r="BW100" s="138">
        <f>BW99+AK100</f>
        <v>0</v>
      </c>
      <c r="BX100" s="138">
        <f>AL100+BX99</f>
        <v>0</v>
      </c>
      <c r="BZ100" s="109" t="str">
        <f>IF(BL100="","",BI100)</f>
        <v/>
      </c>
      <c r="CA100" s="109" t="str">
        <f>IF(BZ100="","",CA94)</f>
        <v/>
      </c>
      <c r="CB100" s="109" t="str">
        <f>IF(BL100="","",BK100)</f>
        <v/>
      </c>
      <c r="CC100" s="109" t="str">
        <f>IF(CB100="","",CC94)</f>
        <v/>
      </c>
      <c r="CE100" s="109" t="str">
        <f t="shared" si="112"/>
        <v>:</v>
      </c>
      <c r="CF100" s="109" t="str">
        <f>IF(AH100=AJ100,"",IF(AH100&gt;AJ100,E100,H100))</f>
        <v/>
      </c>
      <c r="CG100" s="109" t="str">
        <f>IF(AH100=AJ100,"",IF(AH100&gt;AJ100,H100,E100))</f>
        <v/>
      </c>
    </row>
    <row r="101" spans="1:85" hidden="1" outlineLevel="1">
      <c r="A101" s="153">
        <f t="shared" si="148"/>
        <v>10</v>
      </c>
      <c r="B101" s="96">
        <v>99</v>
      </c>
      <c r="C101" s="94">
        <v>5</v>
      </c>
      <c r="D101" s="94" t="s">
        <v>84</v>
      </c>
      <c r="E101" s="95" t="e">
        <v>#N/A</v>
      </c>
      <c r="F101" s="94">
        <v>12</v>
      </c>
      <c r="G101" s="94" t="s">
        <v>88</v>
      </c>
      <c r="H101" s="95" t="e">
        <v>#N/A</v>
      </c>
      <c r="I101" s="89" t="s">
        <v>82</v>
      </c>
      <c r="J101" s="89" t="s">
        <v>82</v>
      </c>
      <c r="K101" s="89" t="s">
        <v>82</v>
      </c>
      <c r="L101" s="89" t="s">
        <v>82</v>
      </c>
      <c r="M101" s="89" t="s">
        <v>82</v>
      </c>
      <c r="N101" s="96">
        <v>0</v>
      </c>
      <c r="O101" s="96">
        <v>0</v>
      </c>
      <c r="P101" s="96">
        <v>0</v>
      </c>
      <c r="Q101" s="96">
        <v>0</v>
      </c>
      <c r="R101" s="96">
        <v>0</v>
      </c>
      <c r="S101" s="96">
        <v>0</v>
      </c>
      <c r="T101" s="96">
        <v>0</v>
      </c>
      <c r="U101" s="96">
        <v>0</v>
      </c>
      <c r="V101" s="96">
        <v>0</v>
      </c>
      <c r="W101" s="96">
        <v>0</v>
      </c>
      <c r="X101" s="97">
        <v>0</v>
      </c>
      <c r="Y101" s="97">
        <v>0</v>
      </c>
      <c r="Z101" s="97">
        <v>0</v>
      </c>
      <c r="AA101" s="97">
        <v>0</v>
      </c>
      <c r="AB101" s="97">
        <v>0</v>
      </c>
      <c r="AC101" s="97">
        <v>0</v>
      </c>
      <c r="AD101" s="97">
        <v>0</v>
      </c>
      <c r="AE101" s="97">
        <v>0</v>
      </c>
      <c r="AF101" s="97">
        <v>0</v>
      </c>
      <c r="AG101" s="97">
        <v>0</v>
      </c>
      <c r="AH101" s="98">
        <v>0</v>
      </c>
      <c r="AI101" s="98" t="s">
        <v>83</v>
      </c>
      <c r="AJ101" s="98">
        <v>0</v>
      </c>
      <c r="AK101" s="128">
        <f>RANK(AH101,AH101:AJ101,1)-1</f>
        <v>0</v>
      </c>
      <c r="AL101" s="128">
        <f>RANK(AJ101,AH101:AJ101,1)-1</f>
        <v>0</v>
      </c>
      <c r="AM101" s="142">
        <v>1</v>
      </c>
      <c r="AN101" s="142">
        <v>1</v>
      </c>
      <c r="AT101" s="115"/>
      <c r="AU101" s="129" t="str">
        <f>D101</f>
        <v>B</v>
      </c>
      <c r="AV101" s="130" t="e">
        <f t="shared" si="144"/>
        <v>#N/A</v>
      </c>
      <c r="AW101" s="129" t="str">
        <f>G101</f>
        <v>Z</v>
      </c>
      <c r="AX101" s="130" t="e">
        <f t="shared" si="145"/>
        <v>#N/A</v>
      </c>
      <c r="AY101" s="129" t="str">
        <f>IF(AND(N101=0,O101=0),"",N101&amp;" - "&amp;O101)</f>
        <v/>
      </c>
      <c r="AZ101" s="129" t="str">
        <f>IF(AND(P101=0,Q101=0),"",P101&amp;" - "&amp;Q101)</f>
        <v/>
      </c>
      <c r="BA101" s="129" t="str">
        <f>IF(AND(R101=0,S101=0),"",R101&amp;" - "&amp;S101)</f>
        <v/>
      </c>
      <c r="BB101" s="129" t="str">
        <f>IF(AND(T101=0,U101=0),"",T101&amp;" - "&amp;U101)</f>
        <v/>
      </c>
      <c r="BC101" s="129" t="str">
        <f>IF(AND(V101=0,W101=0),"",V101&amp;" - "&amp;W101)</f>
        <v/>
      </c>
      <c r="BD101" s="131" t="str">
        <f>IF(AND(AH101=0,AJ101=0),"",AH101&amp;" - "&amp;AJ101)</f>
        <v/>
      </c>
      <c r="BE101" s="132">
        <f>BE100+AK101</f>
        <v>0</v>
      </c>
      <c r="BF101" s="132">
        <f>BF100+AL101</f>
        <v>0</v>
      </c>
      <c r="BH101" s="129" t="str">
        <f>D101</f>
        <v>B</v>
      </c>
      <c r="BI101" s="130" t="e">
        <f t="shared" si="146"/>
        <v>#N/A</v>
      </c>
      <c r="BJ101" s="129" t="str">
        <f>G101</f>
        <v>Z</v>
      </c>
      <c r="BK101" s="130" t="e">
        <f t="shared" si="147"/>
        <v>#N/A</v>
      </c>
      <c r="BL101" s="135" t="str">
        <f t="shared" si="149"/>
        <v/>
      </c>
      <c r="BM101" s="135" t="str">
        <f t="shared" si="150"/>
        <v/>
      </c>
      <c r="BN101" s="135" t="str">
        <f t="shared" si="151"/>
        <v/>
      </c>
      <c r="BO101" s="135" t="str">
        <f t="shared" si="152"/>
        <v/>
      </c>
      <c r="BP101" s="135" t="str">
        <f t="shared" si="153"/>
        <v/>
      </c>
      <c r="BQ101" s="135" t="str">
        <f t="shared" si="154"/>
        <v/>
      </c>
      <c r="BR101" s="135" t="str">
        <f t="shared" si="155"/>
        <v/>
      </c>
      <c r="BS101" s="135" t="str">
        <f t="shared" si="156"/>
        <v/>
      </c>
      <c r="BT101" s="135" t="str">
        <f t="shared" si="157"/>
        <v/>
      </c>
      <c r="BU101" s="135" t="str">
        <f t="shared" si="158"/>
        <v/>
      </c>
      <c r="BV101" s="136" t="str">
        <f>IF(AND(AH101=0,AJ101=0),"",AH101&amp;" - "&amp;AJ101)</f>
        <v/>
      </c>
      <c r="BW101" s="138">
        <f>BW100+AK101</f>
        <v>0</v>
      </c>
      <c r="BX101" s="138">
        <f>AL101+BX100</f>
        <v>0</v>
      </c>
      <c r="BZ101" s="109" t="str">
        <f>IF(BL101="","",BI101)</f>
        <v/>
      </c>
      <c r="CA101" s="109" t="str">
        <f>IF(BZ101="","",CA94)</f>
        <v/>
      </c>
      <c r="CB101" s="109" t="str">
        <f>IF(BL101="","",BK101)</f>
        <v/>
      </c>
      <c r="CC101" s="109" t="str">
        <f>IF(CB101="","",CC94)</f>
        <v/>
      </c>
      <c r="CE101" s="109" t="str">
        <f t="shared" si="112"/>
        <v>:</v>
      </c>
      <c r="CF101" s="109" t="str">
        <f>IF(AH101=AJ101,"",IF(AH101&gt;AJ101,E101,H101))</f>
        <v/>
      </c>
      <c r="CG101" s="109" t="str">
        <f>IF(AH101=AJ101,"",IF(AH101&gt;AJ101,H101,E101))</f>
        <v/>
      </c>
    </row>
    <row r="102" spans="1:85" hidden="1" outlineLevel="1">
      <c r="A102" s="154">
        <f t="shared" si="148"/>
        <v>10</v>
      </c>
      <c r="B102" s="101">
        <v>100</v>
      </c>
      <c r="C102" s="99"/>
      <c r="D102" s="99"/>
      <c r="E102" s="99"/>
      <c r="F102" s="99"/>
      <c r="G102" s="99"/>
      <c r="H102" s="99"/>
      <c r="I102" s="100"/>
      <c r="J102" s="100"/>
      <c r="K102" s="100"/>
      <c r="L102" s="100"/>
      <c r="M102" s="100"/>
      <c r="N102" s="101"/>
      <c r="O102" s="101"/>
      <c r="P102" s="101"/>
      <c r="Q102" s="101"/>
      <c r="R102" s="101"/>
      <c r="S102" s="101"/>
      <c r="T102" s="101"/>
      <c r="U102" s="101"/>
      <c r="V102" s="101"/>
      <c r="W102" s="101"/>
      <c r="X102" s="102"/>
      <c r="Y102" s="102"/>
      <c r="Z102" s="102"/>
      <c r="AA102" s="102"/>
      <c r="AB102" s="102"/>
      <c r="AC102" s="102"/>
      <c r="AD102" s="102"/>
      <c r="AE102" s="102"/>
      <c r="AF102" s="102"/>
      <c r="AG102" s="102"/>
      <c r="AH102" s="103"/>
      <c r="AI102" s="103"/>
      <c r="AJ102" s="104"/>
      <c r="AK102" s="144">
        <f>SUM(AK94:AK101)</f>
        <v>0</v>
      </c>
      <c r="AL102" s="144">
        <f>SUM(AL94:AL101)</f>
        <v>0</v>
      </c>
      <c r="AM102" s="145" t="str">
        <f>IF(OR(ISNA(E94),AK102=AL102),"",IF(D93&lt;G93,AK102&amp;" - "&amp;AL102,AL102&amp;" - "&amp;AK102))</f>
        <v/>
      </c>
      <c r="AN102" s="145" t="str">
        <f>IF(OR(ISNA(E94),AK102=AL102),"",IF(VALUE(LEFT(AM102))&gt;VALUE(RIGHT(AM102)),2,1))</f>
        <v/>
      </c>
      <c r="AT102" s="146"/>
      <c r="AU102" s="147"/>
      <c r="AV102" s="148"/>
      <c r="AW102" s="147"/>
      <c r="AX102" s="148"/>
      <c r="AY102" s="147"/>
      <c r="AZ102" s="147"/>
      <c r="BA102" s="147"/>
      <c r="BB102" s="147"/>
      <c r="BC102" s="149"/>
      <c r="BD102" s="150"/>
      <c r="BE102" s="151"/>
      <c r="BF102" s="151"/>
      <c r="BZ102" t="s">
        <v>140</v>
      </c>
      <c r="CE102" s="109" t="str">
        <f t="shared" si="112"/>
        <v>:</v>
      </c>
      <c r="CF102" s="109" t="s">
        <v>140</v>
      </c>
      <c r="CG102" s="109"/>
    </row>
    <row r="103" spans="1:85" s="109" customFormat="1" hidden="1" outlineLevel="1">
      <c r="A103" s="152">
        <f>A93+1</f>
        <v>11</v>
      </c>
      <c r="B103" s="79">
        <v>101</v>
      </c>
      <c r="C103" s="87">
        <v>3</v>
      </c>
      <c r="D103" s="91">
        <v>5</v>
      </c>
      <c r="E103" s="117" t="s">
        <v>57</v>
      </c>
      <c r="F103" s="87">
        <v>9</v>
      </c>
      <c r="G103" s="91">
        <v>3</v>
      </c>
      <c r="H103" s="81" t="s">
        <v>46</v>
      </c>
      <c r="I103" s="82"/>
      <c r="J103" s="83"/>
      <c r="K103" s="83"/>
      <c r="L103" s="83"/>
      <c r="M103" s="83"/>
      <c r="N103" s="84"/>
      <c r="O103" s="84"/>
      <c r="P103" s="84"/>
      <c r="Q103" s="84"/>
      <c r="R103" s="84"/>
      <c r="S103" s="84"/>
      <c r="T103" s="84"/>
      <c r="U103" s="84"/>
      <c r="V103" s="84"/>
      <c r="W103" s="84"/>
      <c r="X103" s="85"/>
      <c r="Y103" s="85"/>
      <c r="Z103" s="85"/>
      <c r="AA103" s="85"/>
      <c r="AB103" s="85"/>
      <c r="AC103" s="85"/>
      <c r="AD103" s="85"/>
      <c r="AE103" s="85"/>
      <c r="AF103" s="85"/>
      <c r="AG103" s="85"/>
      <c r="AH103" s="85"/>
      <c r="AI103" s="85"/>
      <c r="AJ103" s="86"/>
      <c r="AO103" s="109" t="s">
        <v>132</v>
      </c>
      <c r="AP103" s="109" t="s">
        <v>132</v>
      </c>
      <c r="AT103" s="119" t="str">
        <f>"Match no "&amp;A103</f>
        <v>Match no 11</v>
      </c>
      <c r="AU103" s="120">
        <f>BE111</f>
        <v>1</v>
      </c>
      <c r="AV103" s="121" t="str">
        <f t="shared" ref="AV103:AV111" si="160">E103</f>
        <v>Pärnu-Jaagupi LTK</v>
      </c>
      <c r="AW103" s="120">
        <f>BF111</f>
        <v>4</v>
      </c>
      <c r="AX103" s="121" t="str">
        <f t="shared" ref="AX103:AX111" si="161">H103</f>
        <v>LTK Narova</v>
      </c>
      <c r="AY103" s="122" t="s">
        <v>133</v>
      </c>
      <c r="AZ103" s="122" t="s">
        <v>134</v>
      </c>
      <c r="BA103" s="122" t="s">
        <v>135</v>
      </c>
      <c r="BB103" s="122" t="s">
        <v>136</v>
      </c>
      <c r="BC103" s="122" t="s">
        <v>137</v>
      </c>
      <c r="BD103" s="123" t="s">
        <v>138</v>
      </c>
      <c r="BE103" s="292" t="s">
        <v>139</v>
      </c>
      <c r="BF103" s="292"/>
      <c r="BH103" s="124">
        <f>AK112</f>
        <v>1</v>
      </c>
      <c r="BI103" s="125" t="str">
        <f t="shared" ref="BI103:BI111" si="162">E103</f>
        <v>Pärnu-Jaagupi LTK</v>
      </c>
      <c r="BJ103" s="124">
        <f>AL112</f>
        <v>4</v>
      </c>
      <c r="BK103" s="125" t="str">
        <f t="shared" ref="BK103:BK111" si="163">H103</f>
        <v>LTK Narova</v>
      </c>
      <c r="BL103" s="287" t="s">
        <v>133</v>
      </c>
      <c r="BM103" s="288"/>
      <c r="BN103" s="287" t="s">
        <v>134</v>
      </c>
      <c r="BO103" s="288"/>
      <c r="BP103" s="287" t="s">
        <v>135</v>
      </c>
      <c r="BQ103" s="288"/>
      <c r="BR103" s="287" t="s">
        <v>136</v>
      </c>
      <c r="BS103" s="288"/>
      <c r="BT103" s="287" t="s">
        <v>137</v>
      </c>
      <c r="BU103" s="288"/>
      <c r="BV103" s="126" t="s">
        <v>138</v>
      </c>
      <c r="BW103" s="289" t="s">
        <v>139</v>
      </c>
      <c r="BX103" s="290"/>
      <c r="BZ103" s="109" t="s">
        <v>140</v>
      </c>
      <c r="CE103" s="109" t="str">
        <f t="shared" si="112"/>
        <v>s:G</v>
      </c>
      <c r="CF103" s="109" t="s">
        <v>140</v>
      </c>
    </row>
    <row r="104" spans="1:85" s="109" customFormat="1" hidden="1" outlineLevel="1">
      <c r="A104" s="116">
        <f t="shared" ref="A104:A112" si="164">A94+1</f>
        <v>11</v>
      </c>
      <c r="B104" s="87">
        <v>102</v>
      </c>
      <c r="C104" s="87">
        <v>4</v>
      </c>
      <c r="D104" s="87" t="s">
        <v>77</v>
      </c>
      <c r="E104" s="88" t="s">
        <v>151</v>
      </c>
      <c r="F104" s="87">
        <v>11</v>
      </c>
      <c r="G104" s="87" t="s">
        <v>78</v>
      </c>
      <c r="H104" s="88" t="s">
        <v>119</v>
      </c>
      <c r="I104" s="89" t="s">
        <v>103</v>
      </c>
      <c r="J104" s="89" t="s">
        <v>97</v>
      </c>
      <c r="K104" s="89" t="s">
        <v>104</v>
      </c>
      <c r="L104" s="89" t="s">
        <v>82</v>
      </c>
      <c r="M104" s="89" t="s">
        <v>82</v>
      </c>
      <c r="N104" s="87">
        <v>3</v>
      </c>
      <c r="O104" s="87">
        <v>11</v>
      </c>
      <c r="P104" s="87">
        <v>4</v>
      </c>
      <c r="Q104" s="87">
        <v>11</v>
      </c>
      <c r="R104" s="87">
        <v>2</v>
      </c>
      <c r="S104" s="87">
        <v>11</v>
      </c>
      <c r="T104" s="87">
        <v>0</v>
      </c>
      <c r="U104" s="87">
        <v>0</v>
      </c>
      <c r="V104" s="87">
        <v>0</v>
      </c>
      <c r="W104" s="87">
        <v>0</v>
      </c>
      <c r="X104" s="90">
        <v>0</v>
      </c>
      <c r="Y104" s="90">
        <v>0</v>
      </c>
      <c r="Z104" s="90">
        <v>0</v>
      </c>
      <c r="AA104" s="90">
        <v>0</v>
      </c>
      <c r="AB104" s="90">
        <v>0</v>
      </c>
      <c r="AC104" s="90">
        <v>1</v>
      </c>
      <c r="AD104" s="90">
        <v>1</v>
      </c>
      <c r="AE104" s="90">
        <v>1</v>
      </c>
      <c r="AF104" s="90">
        <v>0</v>
      </c>
      <c r="AG104" s="90">
        <v>0</v>
      </c>
      <c r="AH104" s="91">
        <v>0</v>
      </c>
      <c r="AI104" s="91" t="s">
        <v>83</v>
      </c>
      <c r="AJ104" s="91">
        <v>3</v>
      </c>
      <c r="AK104" s="128">
        <f>RANK(AH104,AH104:AJ104,1)-1</f>
        <v>0</v>
      </c>
      <c r="AL104" s="128">
        <f>RANK(AJ104,AH104:AJ104,1)-1</f>
        <v>1</v>
      </c>
      <c r="AT104" s="115" t="str">
        <f>VLOOKUP(A103,Voor,4)&amp;" kell "&amp;TEXT(VLOOKUP(A103,Voor,5),"hh:mm")</f>
        <v>III voor kell 15:00</v>
      </c>
      <c r="AU104" s="129" t="str">
        <f>D104</f>
        <v>A</v>
      </c>
      <c r="AV104" s="130" t="str">
        <f t="shared" si="160"/>
        <v>Ketrin SALUMAA</v>
      </c>
      <c r="AW104" s="129" t="str">
        <f>G104</f>
        <v>Y</v>
      </c>
      <c r="AX104" s="130" t="str">
        <f t="shared" si="161"/>
        <v>Anastassia MELNIKOVA</v>
      </c>
      <c r="AY104" s="129" t="str">
        <f>IF(AND(N104=0,O104=0),"",N104&amp;" - "&amp;O104)</f>
        <v>3 - 11</v>
      </c>
      <c r="AZ104" s="129" t="str">
        <f>IF(AND(P104=0,Q104=0),"",P104&amp;" - "&amp;Q104)</f>
        <v>4 - 11</v>
      </c>
      <c r="BA104" s="129" t="str">
        <f>IF(AND(R104=0,S104=0),"",R104&amp;" - "&amp;S104)</f>
        <v>2 - 11</v>
      </c>
      <c r="BB104" s="129" t="str">
        <f>IF(AND(T104=0,U104=0),"",T104&amp;" - "&amp;U104)</f>
        <v/>
      </c>
      <c r="BC104" s="129" t="str">
        <f>IF(AND(V104=0,W104=0),"",V104&amp;" - "&amp;W104)</f>
        <v/>
      </c>
      <c r="BD104" s="131" t="str">
        <f>IF(AND(AH104=0,AJ104=0),"",AH104&amp;" - "&amp;AJ104)</f>
        <v>0 - 3</v>
      </c>
      <c r="BE104" s="132">
        <f>AK104</f>
        <v>0</v>
      </c>
      <c r="BF104" s="132">
        <f>AL104</f>
        <v>1</v>
      </c>
      <c r="BH104" s="133" t="str">
        <f>D104</f>
        <v>A</v>
      </c>
      <c r="BI104" s="134" t="str">
        <f t="shared" si="162"/>
        <v>Ketrin SALUMAA</v>
      </c>
      <c r="BJ104" s="133" t="str">
        <f>G104</f>
        <v>Y</v>
      </c>
      <c r="BK104" s="134" t="str">
        <f t="shared" si="163"/>
        <v>Anastassia MELNIKOVA</v>
      </c>
      <c r="BL104" s="135">
        <f t="shared" ref="BL104:BL111" si="165">IF(AND(N104=0,O104=0),"",N104)</f>
        <v>3</v>
      </c>
      <c r="BM104" s="135">
        <f t="shared" ref="BM104:BM111" si="166">IF(AND(N104=0,O104=0),"",O104)</f>
        <v>11</v>
      </c>
      <c r="BN104" s="135">
        <f t="shared" ref="BN104:BN111" si="167">IF(AND(P104=0,Q104=0),"",P104)</f>
        <v>4</v>
      </c>
      <c r="BO104" s="135">
        <f t="shared" ref="BO104:BO111" si="168">IF(AND(P104=0,Q104=0),"",Q104)</f>
        <v>11</v>
      </c>
      <c r="BP104" s="135">
        <f t="shared" ref="BP104:BP111" si="169">IF(AND(R104=0,S104=0),"",R104)</f>
        <v>2</v>
      </c>
      <c r="BQ104" s="135">
        <f t="shared" ref="BQ104:BQ111" si="170">IF(AND(R104=0,S104=0),"",S104)</f>
        <v>11</v>
      </c>
      <c r="BR104" s="135" t="str">
        <f t="shared" ref="BR104:BR111" si="171">IF(AND(T104=0,U104=0),"",T104)</f>
        <v/>
      </c>
      <c r="BS104" s="135" t="str">
        <f t="shared" ref="BS104:BS111" si="172">IF(AND(T104=0,U104=0),"",U104)</f>
        <v/>
      </c>
      <c r="BT104" s="135" t="str">
        <f t="shared" ref="BT104:BT111" si="173">IF(AND(V104=0,W104=0),"",V104)</f>
        <v/>
      </c>
      <c r="BU104" s="135" t="str">
        <f t="shared" ref="BU104:BU111" si="174">IF(AND(V104=0,W104=0),"",W104)</f>
        <v/>
      </c>
      <c r="BV104" s="136" t="str">
        <f>IF(AND(AH104=0,AJ104=0),"",AH104&amp;" - "&amp;AJ104)</f>
        <v>0 - 3</v>
      </c>
      <c r="BW104" s="137">
        <f>AK104</f>
        <v>0</v>
      </c>
      <c r="BX104" s="137">
        <f>AL104</f>
        <v>1</v>
      </c>
      <c r="BZ104" s="109" t="str">
        <f>IF(BL104="","",BI104)</f>
        <v>Ketrin SALUMAA</v>
      </c>
      <c r="CA104" s="109" t="str">
        <f>IF(BZ104="","",BI103)</f>
        <v>Pärnu-Jaagupi LTK</v>
      </c>
      <c r="CB104" s="109" t="str">
        <f>IF(BL104="","",BK104)</f>
        <v>Anastassia MELNIKOVA</v>
      </c>
      <c r="CC104" s="109" t="str">
        <f>IF(CB104="","",BK103)</f>
        <v>LTK Narova</v>
      </c>
      <c r="CE104" s="109" t="str">
        <f t="shared" si="112"/>
        <v>3:0</v>
      </c>
      <c r="CF104" s="109" t="str">
        <f>IF(AH104=AJ104,"",IF(AH104&gt;AJ104,E104,H104))</f>
        <v>Anastassia MELNIKOVA</v>
      </c>
      <c r="CG104" s="109" t="str">
        <f>IF(AH104=AJ104,"",IF(AH104&gt;AJ104,H104,E104))</f>
        <v>Ketrin SALUMAA</v>
      </c>
    </row>
    <row r="105" spans="1:85" s="109" customFormat="1" hidden="1" outlineLevel="1">
      <c r="A105" s="116">
        <f t="shared" si="164"/>
        <v>11</v>
      </c>
      <c r="B105" s="87">
        <v>103</v>
      </c>
      <c r="C105" s="87">
        <v>5</v>
      </c>
      <c r="D105" s="87" t="s">
        <v>84</v>
      </c>
      <c r="E105" s="88" t="s">
        <v>153</v>
      </c>
      <c r="F105" s="87">
        <v>10</v>
      </c>
      <c r="G105" s="87" t="s">
        <v>85</v>
      </c>
      <c r="H105" s="88" t="s">
        <v>117</v>
      </c>
      <c r="I105" s="89" t="s">
        <v>99</v>
      </c>
      <c r="J105" s="89" t="s">
        <v>91</v>
      </c>
      <c r="K105" s="89" t="s">
        <v>103</v>
      </c>
      <c r="L105" s="89" t="s">
        <v>82</v>
      </c>
      <c r="M105" s="89" t="s">
        <v>82</v>
      </c>
      <c r="N105" s="87">
        <v>5</v>
      </c>
      <c r="O105" s="87">
        <v>11</v>
      </c>
      <c r="P105" s="87">
        <v>8</v>
      </c>
      <c r="Q105" s="87">
        <v>11</v>
      </c>
      <c r="R105" s="87">
        <v>3</v>
      </c>
      <c r="S105" s="87">
        <v>11</v>
      </c>
      <c r="T105" s="87">
        <v>0</v>
      </c>
      <c r="U105" s="87">
        <v>0</v>
      </c>
      <c r="V105" s="87">
        <v>0</v>
      </c>
      <c r="W105" s="87">
        <v>0</v>
      </c>
      <c r="X105" s="90">
        <v>0</v>
      </c>
      <c r="Y105" s="90">
        <v>0</v>
      </c>
      <c r="Z105" s="90">
        <v>0</v>
      </c>
      <c r="AA105" s="90">
        <v>0</v>
      </c>
      <c r="AB105" s="90">
        <v>0</v>
      </c>
      <c r="AC105" s="90">
        <v>1</v>
      </c>
      <c r="AD105" s="90">
        <v>1</v>
      </c>
      <c r="AE105" s="90">
        <v>1</v>
      </c>
      <c r="AF105" s="90">
        <v>0</v>
      </c>
      <c r="AG105" s="90">
        <v>0</v>
      </c>
      <c r="AH105" s="91">
        <v>0</v>
      </c>
      <c r="AI105" s="91" t="s">
        <v>83</v>
      </c>
      <c r="AJ105" s="91">
        <v>3</v>
      </c>
      <c r="AK105" s="128">
        <f>RANK(AH105,AH105:AJ105,1)-1</f>
        <v>0</v>
      </c>
      <c r="AL105" s="128">
        <f>RANK(AJ105,AH105:AJ105,1)-1</f>
        <v>1</v>
      </c>
      <c r="AT105" s="115" t="str">
        <f>"Laud: "&amp;VLOOKUP(A103,Voor,8)</f>
        <v>Laud: 10</v>
      </c>
      <c r="AU105" s="129" t="str">
        <f>D105</f>
        <v>B</v>
      </c>
      <c r="AV105" s="130" t="str">
        <f t="shared" si="160"/>
        <v>Liisi KOIT</v>
      </c>
      <c r="AW105" s="129" t="str">
        <f>G105</f>
        <v>X</v>
      </c>
      <c r="AX105" s="130" t="str">
        <f t="shared" si="161"/>
        <v>Vitalia REINOL</v>
      </c>
      <c r="AY105" s="129" t="str">
        <f>IF(AND(N105=0,O105=0),"",N105&amp;" - "&amp;O105)</f>
        <v>5 - 11</v>
      </c>
      <c r="AZ105" s="129" t="str">
        <f>IF(AND(P105=0,Q105=0),"",P105&amp;" - "&amp;Q105)</f>
        <v>8 - 11</v>
      </c>
      <c r="BA105" s="129" t="str">
        <f>IF(AND(R105=0,S105=0),"",R105&amp;" - "&amp;S105)</f>
        <v>3 - 11</v>
      </c>
      <c r="BB105" s="129" t="str">
        <f>IF(AND(T105=0,U105=0),"",T105&amp;" - "&amp;U105)</f>
        <v/>
      </c>
      <c r="BC105" s="129" t="str">
        <f>IF(AND(V105=0,W105=0),"",V105&amp;" - "&amp;W105)</f>
        <v/>
      </c>
      <c r="BD105" s="131" t="str">
        <f>IF(AND(AH105=0,AJ105=0),"",AH105&amp;" - "&amp;AJ105)</f>
        <v>0 - 3</v>
      </c>
      <c r="BE105" s="132">
        <f t="shared" ref="BE105:BF107" si="175">BE104+AK105</f>
        <v>0</v>
      </c>
      <c r="BF105" s="132">
        <f t="shared" si="175"/>
        <v>2</v>
      </c>
      <c r="BH105" s="129" t="str">
        <f>D105</f>
        <v>B</v>
      </c>
      <c r="BI105" s="130" t="str">
        <f t="shared" si="162"/>
        <v>Liisi KOIT</v>
      </c>
      <c r="BJ105" s="129" t="str">
        <f>G105</f>
        <v>X</v>
      </c>
      <c r="BK105" s="130" t="str">
        <f t="shared" si="163"/>
        <v>Vitalia REINOL</v>
      </c>
      <c r="BL105" s="135">
        <f t="shared" si="165"/>
        <v>5</v>
      </c>
      <c r="BM105" s="135">
        <f t="shared" si="166"/>
        <v>11</v>
      </c>
      <c r="BN105" s="135">
        <f t="shared" si="167"/>
        <v>8</v>
      </c>
      <c r="BO105" s="135">
        <f t="shared" si="168"/>
        <v>11</v>
      </c>
      <c r="BP105" s="135">
        <f t="shared" si="169"/>
        <v>3</v>
      </c>
      <c r="BQ105" s="135">
        <f t="shared" si="170"/>
        <v>11</v>
      </c>
      <c r="BR105" s="135" t="str">
        <f t="shared" si="171"/>
        <v/>
      </c>
      <c r="BS105" s="135" t="str">
        <f t="shared" si="172"/>
        <v/>
      </c>
      <c r="BT105" s="135" t="str">
        <f t="shared" si="173"/>
        <v/>
      </c>
      <c r="BU105" s="135" t="str">
        <f t="shared" si="174"/>
        <v/>
      </c>
      <c r="BV105" s="136" t="str">
        <f>IF(AND(AH105=0,AJ105=0),"",AH105&amp;" - "&amp;AJ105)</f>
        <v>0 - 3</v>
      </c>
      <c r="BW105" s="138">
        <f>BW104+AK105</f>
        <v>0</v>
      </c>
      <c r="BX105" s="138">
        <f>AL105+BX104</f>
        <v>2</v>
      </c>
      <c r="BZ105" s="109" t="str">
        <f>IF(BL105="","",BI105)</f>
        <v>Liisi KOIT</v>
      </c>
      <c r="CA105" s="109" t="str">
        <f>IF(BZ105="","",CA104)</f>
        <v>Pärnu-Jaagupi LTK</v>
      </c>
      <c r="CB105" s="109" t="str">
        <f>IF(BL105="","",BK105)</f>
        <v>Vitalia REINOL</v>
      </c>
      <c r="CC105" s="109" t="str">
        <f>IF(CB105="","",CC104)</f>
        <v>LTK Narova</v>
      </c>
      <c r="CE105" s="109" t="str">
        <f t="shared" si="112"/>
        <v>3:0</v>
      </c>
      <c r="CF105" s="109" t="str">
        <f>IF(AH105=AJ105,"",IF(AH105&gt;AJ105,E105,H105))</f>
        <v>Vitalia REINOL</v>
      </c>
      <c r="CG105" s="109" t="str">
        <f>IF(AH105=AJ105,"",IF(AH105&gt;AJ105,H105,E105))</f>
        <v>Liisi KOIT</v>
      </c>
    </row>
    <row r="106" spans="1:85" s="109" customFormat="1" hidden="1" outlineLevel="1">
      <c r="A106" s="116">
        <f t="shared" si="164"/>
        <v>11</v>
      </c>
      <c r="B106" s="87">
        <v>104</v>
      </c>
      <c r="C106" s="87">
        <v>6</v>
      </c>
      <c r="D106" s="87" t="s">
        <v>87</v>
      </c>
      <c r="E106" s="88" t="s">
        <v>154</v>
      </c>
      <c r="F106" s="87">
        <v>12</v>
      </c>
      <c r="G106" s="87" t="s">
        <v>88</v>
      </c>
      <c r="H106" s="88" t="s">
        <v>127</v>
      </c>
      <c r="I106" s="89" t="s">
        <v>145</v>
      </c>
      <c r="J106" s="89" t="s">
        <v>89</v>
      </c>
      <c r="K106" s="89" t="s">
        <v>91</v>
      </c>
      <c r="L106" s="89" t="s">
        <v>82</v>
      </c>
      <c r="M106" s="89" t="s">
        <v>82</v>
      </c>
      <c r="N106" s="87">
        <v>1</v>
      </c>
      <c r="O106" s="87">
        <v>11</v>
      </c>
      <c r="P106" s="87">
        <v>6</v>
      </c>
      <c r="Q106" s="87">
        <v>11</v>
      </c>
      <c r="R106" s="87">
        <v>8</v>
      </c>
      <c r="S106" s="87">
        <v>11</v>
      </c>
      <c r="T106" s="87">
        <v>0</v>
      </c>
      <c r="U106" s="87">
        <v>0</v>
      </c>
      <c r="V106" s="87">
        <v>0</v>
      </c>
      <c r="W106" s="87">
        <v>0</v>
      </c>
      <c r="X106" s="90">
        <v>0</v>
      </c>
      <c r="Y106" s="90">
        <v>0</v>
      </c>
      <c r="Z106" s="90">
        <v>0</v>
      </c>
      <c r="AA106" s="90">
        <v>0</v>
      </c>
      <c r="AB106" s="90">
        <v>0</v>
      </c>
      <c r="AC106" s="90">
        <v>1</v>
      </c>
      <c r="AD106" s="90">
        <v>1</v>
      </c>
      <c r="AE106" s="90">
        <v>1</v>
      </c>
      <c r="AF106" s="90">
        <v>0</v>
      </c>
      <c r="AG106" s="90">
        <v>0</v>
      </c>
      <c r="AH106" s="91">
        <v>0</v>
      </c>
      <c r="AI106" s="91" t="s">
        <v>83</v>
      </c>
      <c r="AJ106" s="91">
        <v>3</v>
      </c>
      <c r="AK106" s="128">
        <f>RANK(AH106,AH106:AJ106,1)-1</f>
        <v>0</v>
      </c>
      <c r="AL106" s="128">
        <f>RANK(AJ106,AH106:AJ106,1)-1</f>
        <v>1</v>
      </c>
      <c r="AT106" s="115"/>
      <c r="AU106" s="129" t="str">
        <f>D106</f>
        <v>C</v>
      </c>
      <c r="AV106" s="130" t="str">
        <f t="shared" si="160"/>
        <v>Karolin FIGOL</v>
      </c>
      <c r="AW106" s="129" t="str">
        <f>G106</f>
        <v>Z</v>
      </c>
      <c r="AX106" s="130" t="str">
        <f t="shared" si="161"/>
        <v>Arina LITVINOVA</v>
      </c>
      <c r="AY106" s="129" t="str">
        <f>IF(AND(N106=0,O106=0),"",N106&amp;" - "&amp;O106)</f>
        <v>1 - 11</v>
      </c>
      <c r="AZ106" s="129" t="str">
        <f>IF(AND(P106=0,Q106=0),"",P106&amp;" - "&amp;Q106)</f>
        <v>6 - 11</v>
      </c>
      <c r="BA106" s="129" t="str">
        <f>IF(AND(R106=0,S106=0),"",R106&amp;" - "&amp;S106)</f>
        <v>8 - 11</v>
      </c>
      <c r="BB106" s="129" t="str">
        <f>IF(AND(T106=0,U106=0),"",T106&amp;" - "&amp;U106)</f>
        <v/>
      </c>
      <c r="BC106" s="129" t="str">
        <f>IF(AND(V106=0,W106=0),"",V106&amp;" - "&amp;W106)</f>
        <v/>
      </c>
      <c r="BD106" s="131" t="str">
        <f>IF(AND(AH106=0,AJ106=0),"",AH106&amp;" - "&amp;AJ106)</f>
        <v>0 - 3</v>
      </c>
      <c r="BE106" s="132">
        <f t="shared" si="175"/>
        <v>0</v>
      </c>
      <c r="BF106" s="132">
        <f t="shared" si="175"/>
        <v>3</v>
      </c>
      <c r="BH106" s="129" t="str">
        <f>D106</f>
        <v>C</v>
      </c>
      <c r="BI106" s="130" t="str">
        <f t="shared" si="162"/>
        <v>Karolin FIGOL</v>
      </c>
      <c r="BJ106" s="129" t="str">
        <f>G106</f>
        <v>Z</v>
      </c>
      <c r="BK106" s="130" t="str">
        <f t="shared" si="163"/>
        <v>Arina LITVINOVA</v>
      </c>
      <c r="BL106" s="135">
        <f t="shared" si="165"/>
        <v>1</v>
      </c>
      <c r="BM106" s="135">
        <f t="shared" si="166"/>
        <v>11</v>
      </c>
      <c r="BN106" s="135">
        <f t="shared" si="167"/>
        <v>6</v>
      </c>
      <c r="BO106" s="135">
        <f t="shared" si="168"/>
        <v>11</v>
      </c>
      <c r="BP106" s="135">
        <f t="shared" si="169"/>
        <v>8</v>
      </c>
      <c r="BQ106" s="135">
        <f t="shared" si="170"/>
        <v>11</v>
      </c>
      <c r="BR106" s="135" t="str">
        <f t="shared" si="171"/>
        <v/>
      </c>
      <c r="BS106" s="135" t="str">
        <f t="shared" si="172"/>
        <v/>
      </c>
      <c r="BT106" s="135" t="str">
        <f t="shared" si="173"/>
        <v/>
      </c>
      <c r="BU106" s="135" t="str">
        <f t="shared" si="174"/>
        <v/>
      </c>
      <c r="BV106" s="136" t="str">
        <f>IF(AND(AH106=0,AJ106=0),"",AH106&amp;" - "&amp;AJ106)</f>
        <v>0 - 3</v>
      </c>
      <c r="BW106" s="138">
        <f>BW105+AK106</f>
        <v>0</v>
      </c>
      <c r="BX106" s="138">
        <f>AL106+BX105</f>
        <v>3</v>
      </c>
      <c r="BZ106" s="109" t="str">
        <f>IF(BL106="","",BI106)</f>
        <v>Karolin FIGOL</v>
      </c>
      <c r="CA106" s="109" t="str">
        <f>IF(BZ106="","",CA104)</f>
        <v>Pärnu-Jaagupi LTK</v>
      </c>
      <c r="CB106" s="109" t="str">
        <f>IF(BL106="","",BK106)</f>
        <v>Arina LITVINOVA</v>
      </c>
      <c r="CC106" s="109" t="str">
        <f>IF(CB106="","",CC104)</f>
        <v>LTK Narova</v>
      </c>
      <c r="CE106" s="109" t="str">
        <f t="shared" si="112"/>
        <v>3:0</v>
      </c>
      <c r="CF106" s="109" t="str">
        <f>IF(AH106=AJ106,"",IF(AH106&gt;AJ106,E106,H106))</f>
        <v>Arina LITVINOVA</v>
      </c>
      <c r="CG106" s="109" t="str">
        <f>IF(AH106=AJ106,"",IF(AH106&gt;AJ106,H106,E106))</f>
        <v>Karolin FIGOL</v>
      </c>
    </row>
    <row r="107" spans="1:85" s="109" customFormat="1" hidden="1" outlineLevel="1">
      <c r="A107" s="116">
        <f t="shared" si="164"/>
        <v>11</v>
      </c>
      <c r="B107" s="87">
        <v>105</v>
      </c>
      <c r="C107" s="92">
        <v>5</v>
      </c>
      <c r="D107" s="87"/>
      <c r="E107" s="88" t="s">
        <v>153</v>
      </c>
      <c r="F107" s="92">
        <v>12</v>
      </c>
      <c r="G107" s="87"/>
      <c r="H107" s="88" t="s">
        <v>127</v>
      </c>
      <c r="I107" s="291" t="s">
        <v>93</v>
      </c>
      <c r="J107" s="291" t="s">
        <v>92</v>
      </c>
      <c r="K107" s="291" t="s">
        <v>100</v>
      </c>
      <c r="L107" s="291" t="s">
        <v>94</v>
      </c>
      <c r="M107" s="291" t="s">
        <v>82</v>
      </c>
      <c r="N107" s="285">
        <v>11</v>
      </c>
      <c r="O107" s="285">
        <v>4</v>
      </c>
      <c r="P107" s="285">
        <v>11</v>
      </c>
      <c r="Q107" s="285">
        <v>7</v>
      </c>
      <c r="R107" s="285">
        <v>9</v>
      </c>
      <c r="S107" s="285">
        <v>11</v>
      </c>
      <c r="T107" s="285">
        <v>11</v>
      </c>
      <c r="U107" s="285">
        <v>9</v>
      </c>
      <c r="V107" s="285">
        <v>0</v>
      </c>
      <c r="W107" s="285">
        <v>0</v>
      </c>
      <c r="X107" s="293">
        <v>1</v>
      </c>
      <c r="Y107" s="293">
        <v>1</v>
      </c>
      <c r="Z107" s="293">
        <v>0</v>
      </c>
      <c r="AA107" s="293">
        <v>1</v>
      </c>
      <c r="AB107" s="293">
        <v>0</v>
      </c>
      <c r="AC107" s="293">
        <v>0</v>
      </c>
      <c r="AD107" s="293">
        <v>0</v>
      </c>
      <c r="AE107" s="293">
        <v>1</v>
      </c>
      <c r="AF107" s="293">
        <v>0</v>
      </c>
      <c r="AG107" s="293">
        <v>0</v>
      </c>
      <c r="AH107" s="295">
        <v>3</v>
      </c>
      <c r="AI107" s="295" t="s">
        <v>83</v>
      </c>
      <c r="AJ107" s="295">
        <v>1</v>
      </c>
      <c r="AK107" s="298">
        <f>RANK(AH107,AH107:AJ107,1)-1</f>
        <v>1</v>
      </c>
      <c r="AL107" s="299">
        <f>RANK(AJ107,AH107:AJ107,1)-1</f>
        <v>0</v>
      </c>
      <c r="AT107" s="115"/>
      <c r="AU107" s="300" t="s">
        <v>143</v>
      </c>
      <c r="AV107" s="130" t="str">
        <f t="shared" si="160"/>
        <v>Liisi KOIT</v>
      </c>
      <c r="AW107" s="300" t="s">
        <v>143</v>
      </c>
      <c r="AX107" s="130" t="str">
        <f t="shared" si="161"/>
        <v>Arina LITVINOVA</v>
      </c>
      <c r="AY107" s="302" t="str">
        <f>IF(AND(N107=0,O107=0),"",N107&amp;" - "&amp;O107)</f>
        <v>11 - 4</v>
      </c>
      <c r="AZ107" s="302" t="str">
        <f>IF(AND(P107=0,Q107=0),"",P107&amp;" - "&amp;Q107)</f>
        <v>11 - 7</v>
      </c>
      <c r="BA107" s="302" t="str">
        <f>IF(AND(R107=0,S107=0),"",R107&amp;" - "&amp;S107)</f>
        <v>9 - 11</v>
      </c>
      <c r="BB107" s="302" t="str">
        <f>IF(AND(T107=0,U107=0),"",T107&amp;" - "&amp;U107)</f>
        <v>11 - 9</v>
      </c>
      <c r="BC107" s="302" t="str">
        <f>IF(AND(V107=0,W107=0),"",V107&amp;" - "&amp;W107)</f>
        <v/>
      </c>
      <c r="BD107" s="309" t="str">
        <f>IF(AND(AH107=0,AJ107=0),"",AH107&amp;" - "&amp;AJ107)</f>
        <v>3 - 1</v>
      </c>
      <c r="BE107" s="297">
        <f t="shared" si="175"/>
        <v>1</v>
      </c>
      <c r="BF107" s="297">
        <f t="shared" si="175"/>
        <v>3</v>
      </c>
      <c r="BH107" s="129"/>
      <c r="BI107" s="130" t="str">
        <f t="shared" si="162"/>
        <v>Liisi KOIT</v>
      </c>
      <c r="BJ107" s="129"/>
      <c r="BK107" s="130" t="str">
        <f t="shared" si="163"/>
        <v>Arina LITVINOVA</v>
      </c>
      <c r="BL107" s="305">
        <f t="shared" si="165"/>
        <v>11</v>
      </c>
      <c r="BM107" s="305">
        <f t="shared" si="166"/>
        <v>4</v>
      </c>
      <c r="BN107" s="305">
        <f t="shared" si="167"/>
        <v>11</v>
      </c>
      <c r="BO107" s="305">
        <f t="shared" si="168"/>
        <v>7</v>
      </c>
      <c r="BP107" s="305">
        <f t="shared" si="169"/>
        <v>9</v>
      </c>
      <c r="BQ107" s="305">
        <f t="shared" si="170"/>
        <v>11</v>
      </c>
      <c r="BR107" s="305">
        <f t="shared" si="171"/>
        <v>11</v>
      </c>
      <c r="BS107" s="305">
        <f t="shared" si="172"/>
        <v>9</v>
      </c>
      <c r="BT107" s="305" t="str">
        <f t="shared" si="173"/>
        <v/>
      </c>
      <c r="BU107" s="305" t="str">
        <f t="shared" si="174"/>
        <v/>
      </c>
      <c r="BV107" s="307" t="str">
        <f>IF(AND(AH107=0,AJ107=0),"",AH107&amp;" - "&amp;AJ107)</f>
        <v>3 - 1</v>
      </c>
      <c r="BW107" s="303">
        <f>AK107+BW106</f>
        <v>1</v>
      </c>
      <c r="BX107" s="303">
        <f>AL107+BX106</f>
        <v>3</v>
      </c>
      <c r="CE107" s="109" t="str">
        <f t="shared" si="112"/>
        <v>3:1</v>
      </c>
    </row>
    <row r="108" spans="1:85" s="109" customFormat="1" hidden="1" outlineLevel="1">
      <c r="A108" s="116">
        <f t="shared" si="164"/>
        <v>11</v>
      </c>
      <c r="B108" s="87">
        <v>106</v>
      </c>
      <c r="C108" s="92">
        <v>4</v>
      </c>
      <c r="D108" s="87"/>
      <c r="E108" s="88" t="s">
        <v>151</v>
      </c>
      <c r="F108" s="92">
        <v>13</v>
      </c>
      <c r="G108" s="87"/>
      <c r="H108" s="88" t="s">
        <v>160</v>
      </c>
      <c r="I108" s="291"/>
      <c r="J108" s="291"/>
      <c r="K108" s="291"/>
      <c r="L108" s="291"/>
      <c r="M108" s="291"/>
      <c r="N108" s="286"/>
      <c r="O108" s="286"/>
      <c r="P108" s="286"/>
      <c r="Q108" s="286"/>
      <c r="R108" s="286"/>
      <c r="S108" s="286"/>
      <c r="T108" s="286"/>
      <c r="U108" s="286"/>
      <c r="V108" s="286"/>
      <c r="W108" s="286"/>
      <c r="X108" s="294"/>
      <c r="Y108" s="294"/>
      <c r="Z108" s="294"/>
      <c r="AA108" s="294"/>
      <c r="AB108" s="294"/>
      <c r="AC108" s="294"/>
      <c r="AD108" s="294"/>
      <c r="AE108" s="294"/>
      <c r="AF108" s="294"/>
      <c r="AG108" s="294"/>
      <c r="AH108" s="296"/>
      <c r="AI108" s="296"/>
      <c r="AJ108" s="296"/>
      <c r="AK108" s="298"/>
      <c r="AL108" s="299"/>
      <c r="AT108" s="115"/>
      <c r="AU108" s="301"/>
      <c r="AV108" s="130" t="str">
        <f t="shared" si="160"/>
        <v>Ketrin SALUMAA</v>
      </c>
      <c r="AW108" s="301"/>
      <c r="AX108" s="130" t="str">
        <f t="shared" si="161"/>
        <v>Kristina VASSILJEVA</v>
      </c>
      <c r="AY108" s="302"/>
      <c r="AZ108" s="302"/>
      <c r="BA108" s="302"/>
      <c r="BB108" s="302"/>
      <c r="BC108" s="302"/>
      <c r="BD108" s="309"/>
      <c r="BE108" s="297"/>
      <c r="BF108" s="297"/>
      <c r="BH108" s="129"/>
      <c r="BI108" s="130" t="str">
        <f t="shared" si="162"/>
        <v>Ketrin SALUMAA</v>
      </c>
      <c r="BJ108" s="129"/>
      <c r="BK108" s="130" t="str">
        <f t="shared" si="163"/>
        <v>Kristina VASSILJEVA</v>
      </c>
      <c r="BL108" s="306" t="str">
        <f t="shared" si="165"/>
        <v/>
      </c>
      <c r="BM108" s="306" t="str">
        <f t="shared" si="166"/>
        <v/>
      </c>
      <c r="BN108" s="306" t="str">
        <f t="shared" si="167"/>
        <v/>
      </c>
      <c r="BO108" s="306" t="str">
        <f t="shared" si="168"/>
        <v/>
      </c>
      <c r="BP108" s="306" t="str">
        <f t="shared" si="169"/>
        <v/>
      </c>
      <c r="BQ108" s="306" t="str">
        <f t="shared" si="170"/>
        <v/>
      </c>
      <c r="BR108" s="306" t="str">
        <f t="shared" si="171"/>
        <v/>
      </c>
      <c r="BS108" s="306" t="str">
        <f t="shared" si="172"/>
        <v/>
      </c>
      <c r="BT108" s="306" t="str">
        <f t="shared" si="173"/>
        <v/>
      </c>
      <c r="BU108" s="306" t="str">
        <f t="shared" si="174"/>
        <v/>
      </c>
      <c r="BV108" s="308"/>
      <c r="BW108" s="304"/>
      <c r="BX108" s="304"/>
      <c r="CE108" s="109" t="str">
        <f t="shared" si="112"/>
        <v>:</v>
      </c>
    </row>
    <row r="109" spans="1:85" s="109" customFormat="1" hidden="1" outlineLevel="1">
      <c r="A109" s="116">
        <f t="shared" si="164"/>
        <v>11</v>
      </c>
      <c r="B109" s="87">
        <v>107</v>
      </c>
      <c r="C109" s="87">
        <v>4</v>
      </c>
      <c r="D109" s="87" t="s">
        <v>77</v>
      </c>
      <c r="E109" s="88" t="s">
        <v>151</v>
      </c>
      <c r="F109" s="87">
        <v>10</v>
      </c>
      <c r="G109" s="87" t="s">
        <v>85</v>
      </c>
      <c r="H109" s="88" t="s">
        <v>117</v>
      </c>
      <c r="I109" s="89" t="s">
        <v>89</v>
      </c>
      <c r="J109" s="89" t="s">
        <v>92</v>
      </c>
      <c r="K109" s="89" t="s">
        <v>100</v>
      </c>
      <c r="L109" s="89" t="s">
        <v>96</v>
      </c>
      <c r="M109" s="89" t="s">
        <v>89</v>
      </c>
      <c r="N109" s="87">
        <v>6</v>
      </c>
      <c r="O109" s="87">
        <v>11</v>
      </c>
      <c r="P109" s="87">
        <v>11</v>
      </c>
      <c r="Q109" s="87">
        <v>7</v>
      </c>
      <c r="R109" s="87">
        <v>9</v>
      </c>
      <c r="S109" s="87">
        <v>11</v>
      </c>
      <c r="T109" s="87">
        <v>11</v>
      </c>
      <c r="U109" s="87">
        <v>5</v>
      </c>
      <c r="V109" s="87">
        <v>6</v>
      </c>
      <c r="W109" s="87">
        <v>11</v>
      </c>
      <c r="X109" s="90">
        <v>0</v>
      </c>
      <c r="Y109" s="90">
        <v>1</v>
      </c>
      <c r="Z109" s="90">
        <v>0</v>
      </c>
      <c r="AA109" s="90">
        <v>1</v>
      </c>
      <c r="AB109" s="90">
        <v>0</v>
      </c>
      <c r="AC109" s="90">
        <v>1</v>
      </c>
      <c r="AD109" s="90">
        <v>0</v>
      </c>
      <c r="AE109" s="90">
        <v>1</v>
      </c>
      <c r="AF109" s="90">
        <v>0</v>
      </c>
      <c r="AG109" s="90">
        <v>1</v>
      </c>
      <c r="AH109" s="91">
        <v>2</v>
      </c>
      <c r="AI109" s="91" t="s">
        <v>83</v>
      </c>
      <c r="AJ109" s="91">
        <v>3</v>
      </c>
      <c r="AK109" s="128">
        <f>RANK(AH109,AH109:AJ109,1)-1</f>
        <v>0</v>
      </c>
      <c r="AL109" s="128">
        <f>RANK(AJ109,AH109:AJ109,1)-1</f>
        <v>1</v>
      </c>
      <c r="AM109" s="114"/>
      <c r="AN109" s="114"/>
      <c r="AO109" s="139"/>
      <c r="AP109" s="139"/>
      <c r="AQ109" s="139"/>
      <c r="AR109" s="139"/>
      <c r="AT109" s="115"/>
      <c r="AU109" s="129" t="str">
        <f>D109</f>
        <v>A</v>
      </c>
      <c r="AV109" s="130" t="str">
        <f t="shared" si="160"/>
        <v>Ketrin SALUMAA</v>
      </c>
      <c r="AW109" s="129" t="str">
        <f>G109</f>
        <v>X</v>
      </c>
      <c r="AX109" s="130" t="str">
        <f t="shared" si="161"/>
        <v>Vitalia REINOL</v>
      </c>
      <c r="AY109" s="129" t="str">
        <f>IF(AND(N109=0,O109=0),"",N109&amp;" - "&amp;O109)</f>
        <v>6 - 11</v>
      </c>
      <c r="AZ109" s="129" t="str">
        <f>IF(AND(P109=0,Q109=0),"",P109&amp;" - "&amp;Q109)</f>
        <v>11 - 7</v>
      </c>
      <c r="BA109" s="129" t="str">
        <f>IF(AND(R109=0,S109=0),"",R109&amp;" - "&amp;S109)</f>
        <v>9 - 11</v>
      </c>
      <c r="BB109" s="129" t="str">
        <f>IF(AND(T109=0,U109=0),"",T109&amp;" - "&amp;U109)</f>
        <v>11 - 5</v>
      </c>
      <c r="BC109" s="129" t="str">
        <f>IF(AND(V109=0,W109=0),"",V109&amp;" - "&amp;W109)</f>
        <v>6 - 11</v>
      </c>
      <c r="BD109" s="131" t="str">
        <f>IF(AND(AH109=0,AJ109=0),"",AH109&amp;" - "&amp;AJ109)</f>
        <v>2 - 3</v>
      </c>
      <c r="BE109" s="132">
        <f>BE107+AK109</f>
        <v>1</v>
      </c>
      <c r="BF109" s="132">
        <f>BF107+AL109</f>
        <v>4</v>
      </c>
      <c r="BH109" s="129" t="str">
        <f>D109</f>
        <v>A</v>
      </c>
      <c r="BI109" s="130" t="str">
        <f t="shared" si="162"/>
        <v>Ketrin SALUMAA</v>
      </c>
      <c r="BJ109" s="129" t="str">
        <f>G109</f>
        <v>X</v>
      </c>
      <c r="BK109" s="130" t="str">
        <f t="shared" si="163"/>
        <v>Vitalia REINOL</v>
      </c>
      <c r="BL109" s="135">
        <f t="shared" si="165"/>
        <v>6</v>
      </c>
      <c r="BM109" s="135">
        <f t="shared" si="166"/>
        <v>11</v>
      </c>
      <c r="BN109" s="135">
        <f t="shared" si="167"/>
        <v>11</v>
      </c>
      <c r="BO109" s="135">
        <f t="shared" si="168"/>
        <v>7</v>
      </c>
      <c r="BP109" s="135">
        <f t="shared" si="169"/>
        <v>9</v>
      </c>
      <c r="BQ109" s="135">
        <f t="shared" si="170"/>
        <v>11</v>
      </c>
      <c r="BR109" s="135">
        <f t="shared" si="171"/>
        <v>11</v>
      </c>
      <c r="BS109" s="135">
        <f t="shared" si="172"/>
        <v>5</v>
      </c>
      <c r="BT109" s="135">
        <f t="shared" si="173"/>
        <v>6</v>
      </c>
      <c r="BU109" s="135">
        <f t="shared" si="174"/>
        <v>11</v>
      </c>
      <c r="BV109" s="136" t="str">
        <f>IF(AND(AH109=0,AJ109=0),"",AH109&amp;" - "&amp;AJ109)</f>
        <v>2 - 3</v>
      </c>
      <c r="BW109" s="138">
        <f>BW107+AK109</f>
        <v>1</v>
      </c>
      <c r="BX109" s="138">
        <f>AL109+BX107</f>
        <v>4</v>
      </c>
      <c r="BZ109" s="109" t="str">
        <f>IF(BL109="","",BI109)</f>
        <v>Ketrin SALUMAA</v>
      </c>
      <c r="CA109" s="109" t="str">
        <f>IF(BZ109="","",CA104)</f>
        <v>Pärnu-Jaagupi LTK</v>
      </c>
      <c r="CB109" s="109" t="str">
        <f>IF(BL109="","",BK109)</f>
        <v>Vitalia REINOL</v>
      </c>
      <c r="CC109" s="109" t="str">
        <f>IF(CB109="","",CC104)</f>
        <v>LTK Narova</v>
      </c>
      <c r="CE109" s="109" t="str">
        <f t="shared" si="112"/>
        <v>3:2</v>
      </c>
      <c r="CF109" s="109" t="str">
        <f>IF(AH109=AJ109,"",IF(AH109&gt;AJ109,E109,H109))</f>
        <v>Vitalia REINOL</v>
      </c>
      <c r="CG109" s="109" t="str">
        <f>IF(AH109=AJ109,"",IF(AH109&gt;AJ109,H109,E109))</f>
        <v>Ketrin SALUMAA</v>
      </c>
    </row>
    <row r="110" spans="1:85" hidden="1" outlineLevel="1">
      <c r="A110" s="116">
        <f t="shared" si="164"/>
        <v>11</v>
      </c>
      <c r="B110" s="87">
        <v>108</v>
      </c>
      <c r="C110" s="93">
        <v>6</v>
      </c>
      <c r="D110" s="93" t="s">
        <v>87</v>
      </c>
      <c r="E110" s="88" t="s">
        <v>154</v>
      </c>
      <c r="F110" s="93">
        <v>11</v>
      </c>
      <c r="G110" s="93" t="s">
        <v>78</v>
      </c>
      <c r="H110" s="88" t="s">
        <v>119</v>
      </c>
      <c r="I110" s="89" t="s">
        <v>82</v>
      </c>
      <c r="J110" s="89" t="s">
        <v>82</v>
      </c>
      <c r="K110" s="89" t="s">
        <v>82</v>
      </c>
      <c r="L110" s="89" t="s">
        <v>82</v>
      </c>
      <c r="M110" s="89" t="s">
        <v>82</v>
      </c>
      <c r="N110" s="87">
        <v>0</v>
      </c>
      <c r="O110" s="87">
        <v>0</v>
      </c>
      <c r="P110" s="87">
        <v>0</v>
      </c>
      <c r="Q110" s="87">
        <v>0</v>
      </c>
      <c r="R110" s="87">
        <v>0</v>
      </c>
      <c r="S110" s="87">
        <v>0</v>
      </c>
      <c r="T110" s="87">
        <v>0</v>
      </c>
      <c r="U110" s="87">
        <v>0</v>
      </c>
      <c r="V110" s="87">
        <v>0</v>
      </c>
      <c r="W110" s="87">
        <v>0</v>
      </c>
      <c r="X110" s="90">
        <v>0</v>
      </c>
      <c r="Y110" s="90">
        <v>0</v>
      </c>
      <c r="Z110" s="90">
        <v>0</v>
      </c>
      <c r="AA110" s="90">
        <v>0</v>
      </c>
      <c r="AB110" s="90">
        <v>0</v>
      </c>
      <c r="AC110" s="90">
        <v>0</v>
      </c>
      <c r="AD110" s="90">
        <v>0</v>
      </c>
      <c r="AE110" s="90">
        <v>0</v>
      </c>
      <c r="AF110" s="90">
        <v>0</v>
      </c>
      <c r="AG110" s="90">
        <v>0</v>
      </c>
      <c r="AH110" s="91">
        <v>0</v>
      </c>
      <c r="AI110" s="91" t="s">
        <v>83</v>
      </c>
      <c r="AJ110" s="91">
        <v>0</v>
      </c>
      <c r="AK110" s="128">
        <f>RANK(AH110,AH110:AJ110,1)-1</f>
        <v>0</v>
      </c>
      <c r="AL110" s="128">
        <f>RANK(AJ110,AH110:AJ110,1)-1</f>
        <v>0</v>
      </c>
      <c r="AT110" s="115"/>
      <c r="AU110" s="129" t="str">
        <f>D110</f>
        <v>C</v>
      </c>
      <c r="AV110" s="130" t="str">
        <f t="shared" si="160"/>
        <v>Karolin FIGOL</v>
      </c>
      <c r="AW110" s="129" t="str">
        <f>G110</f>
        <v>Y</v>
      </c>
      <c r="AX110" s="130" t="str">
        <f t="shared" si="161"/>
        <v>Anastassia MELNIKOVA</v>
      </c>
      <c r="AY110" s="129" t="str">
        <f>IF(AND(N110=0,O110=0),"",N110&amp;" - "&amp;O110)</f>
        <v/>
      </c>
      <c r="AZ110" s="129" t="str">
        <f>IF(AND(P110=0,Q110=0),"",P110&amp;" - "&amp;Q110)</f>
        <v/>
      </c>
      <c r="BA110" s="129" t="str">
        <f>IF(AND(R110=0,S110=0),"",R110&amp;" - "&amp;S110)</f>
        <v/>
      </c>
      <c r="BB110" s="129" t="str">
        <f>IF(AND(T110=0,U110=0),"",T110&amp;" - "&amp;U110)</f>
        <v/>
      </c>
      <c r="BC110" s="129" t="str">
        <f>IF(AND(V110=0,W110=0),"",V110&amp;" - "&amp;W110)</f>
        <v/>
      </c>
      <c r="BD110" s="131" t="str">
        <f>IF(AND(AH110=0,AJ110=0),"",AH110&amp;" - "&amp;AJ110)</f>
        <v/>
      </c>
      <c r="BE110" s="132">
        <f>BE109+AK110</f>
        <v>1</v>
      </c>
      <c r="BF110" s="132">
        <f>BF109+AL110</f>
        <v>4</v>
      </c>
      <c r="BH110" s="129" t="str">
        <f>D110</f>
        <v>C</v>
      </c>
      <c r="BI110" s="130" t="str">
        <f t="shared" si="162"/>
        <v>Karolin FIGOL</v>
      </c>
      <c r="BJ110" s="129" t="str">
        <f>G110</f>
        <v>Y</v>
      </c>
      <c r="BK110" s="130" t="str">
        <f t="shared" si="163"/>
        <v>Anastassia MELNIKOVA</v>
      </c>
      <c r="BL110" s="135" t="str">
        <f t="shared" si="165"/>
        <v/>
      </c>
      <c r="BM110" s="135" t="str">
        <f t="shared" si="166"/>
        <v/>
      </c>
      <c r="BN110" s="135" t="str">
        <f t="shared" si="167"/>
        <v/>
      </c>
      <c r="BO110" s="135" t="str">
        <f t="shared" si="168"/>
        <v/>
      </c>
      <c r="BP110" s="135" t="str">
        <f t="shared" si="169"/>
        <v/>
      </c>
      <c r="BQ110" s="135" t="str">
        <f t="shared" si="170"/>
        <v/>
      </c>
      <c r="BR110" s="135" t="str">
        <f t="shared" si="171"/>
        <v/>
      </c>
      <c r="BS110" s="135" t="str">
        <f t="shared" si="172"/>
        <v/>
      </c>
      <c r="BT110" s="135" t="str">
        <f t="shared" si="173"/>
        <v/>
      </c>
      <c r="BU110" s="135" t="str">
        <f t="shared" si="174"/>
        <v/>
      </c>
      <c r="BV110" s="136" t="str">
        <f>IF(AND(AH110=0,AJ110=0),"",AH110&amp;" - "&amp;AJ110)</f>
        <v/>
      </c>
      <c r="BW110" s="138">
        <f>BW109+AK110</f>
        <v>1</v>
      </c>
      <c r="BX110" s="138">
        <f>AL110+BX109</f>
        <v>4</v>
      </c>
      <c r="BZ110" s="109" t="str">
        <f>IF(BL110="","",BI110)</f>
        <v/>
      </c>
      <c r="CA110" s="109" t="str">
        <f>IF(BZ110="","",CA104)</f>
        <v/>
      </c>
      <c r="CB110" s="109" t="str">
        <f>IF(BL110="","",BK110)</f>
        <v/>
      </c>
      <c r="CC110" s="109" t="str">
        <f>IF(CB110="","",CC104)</f>
        <v/>
      </c>
      <c r="CE110" s="109" t="str">
        <f t="shared" si="112"/>
        <v>:</v>
      </c>
      <c r="CF110" s="109" t="str">
        <f>IF(AH110=AJ110,"",IF(AH110&gt;AJ110,E110,H110))</f>
        <v/>
      </c>
      <c r="CG110" s="109" t="str">
        <f>IF(AH110=AJ110,"",IF(AH110&gt;AJ110,H110,E110))</f>
        <v/>
      </c>
    </row>
    <row r="111" spans="1:85" hidden="1" outlineLevel="1">
      <c r="A111" s="153">
        <f t="shared" si="164"/>
        <v>11</v>
      </c>
      <c r="B111" s="96">
        <v>109</v>
      </c>
      <c r="C111" s="94">
        <v>5</v>
      </c>
      <c r="D111" s="94" t="s">
        <v>84</v>
      </c>
      <c r="E111" s="95" t="s">
        <v>153</v>
      </c>
      <c r="F111" s="94">
        <v>12</v>
      </c>
      <c r="G111" s="94" t="s">
        <v>88</v>
      </c>
      <c r="H111" s="95" t="s">
        <v>127</v>
      </c>
      <c r="I111" s="89" t="s">
        <v>82</v>
      </c>
      <c r="J111" s="89" t="s">
        <v>82</v>
      </c>
      <c r="K111" s="89" t="s">
        <v>82</v>
      </c>
      <c r="L111" s="89" t="s">
        <v>82</v>
      </c>
      <c r="M111" s="89" t="s">
        <v>82</v>
      </c>
      <c r="N111" s="96">
        <v>0</v>
      </c>
      <c r="O111" s="96">
        <v>0</v>
      </c>
      <c r="P111" s="96">
        <v>0</v>
      </c>
      <c r="Q111" s="96">
        <v>0</v>
      </c>
      <c r="R111" s="96">
        <v>0</v>
      </c>
      <c r="S111" s="96">
        <v>0</v>
      </c>
      <c r="T111" s="96">
        <v>0</v>
      </c>
      <c r="U111" s="96">
        <v>0</v>
      </c>
      <c r="V111" s="96">
        <v>0</v>
      </c>
      <c r="W111" s="96">
        <v>0</v>
      </c>
      <c r="X111" s="97">
        <v>0</v>
      </c>
      <c r="Y111" s="97">
        <v>0</v>
      </c>
      <c r="Z111" s="97">
        <v>0</v>
      </c>
      <c r="AA111" s="97">
        <v>0</v>
      </c>
      <c r="AB111" s="97">
        <v>0</v>
      </c>
      <c r="AC111" s="97">
        <v>0</v>
      </c>
      <c r="AD111" s="97">
        <v>0</v>
      </c>
      <c r="AE111" s="97">
        <v>0</v>
      </c>
      <c r="AF111" s="97">
        <v>0</v>
      </c>
      <c r="AG111" s="97">
        <v>0</v>
      </c>
      <c r="AH111" s="98">
        <v>0</v>
      </c>
      <c r="AI111" s="98" t="s">
        <v>83</v>
      </c>
      <c r="AJ111" s="98">
        <v>0</v>
      </c>
      <c r="AK111" s="128">
        <f>RANK(AH111,AH111:AJ111,1)-1</f>
        <v>0</v>
      </c>
      <c r="AL111" s="128">
        <f>RANK(AJ111,AH111:AJ111,1)-1</f>
        <v>0</v>
      </c>
      <c r="AM111" s="142">
        <v>1</v>
      </c>
      <c r="AN111" s="142">
        <v>1</v>
      </c>
      <c r="AT111" s="115"/>
      <c r="AU111" s="129" t="str">
        <f>D111</f>
        <v>B</v>
      </c>
      <c r="AV111" s="130" t="str">
        <f t="shared" si="160"/>
        <v>Liisi KOIT</v>
      </c>
      <c r="AW111" s="129" t="str">
        <f>G111</f>
        <v>Z</v>
      </c>
      <c r="AX111" s="130" t="str">
        <f t="shared" si="161"/>
        <v>Arina LITVINOVA</v>
      </c>
      <c r="AY111" s="129" t="str">
        <f>IF(AND(N111=0,O111=0),"",N111&amp;" - "&amp;O111)</f>
        <v/>
      </c>
      <c r="AZ111" s="129" t="str">
        <f>IF(AND(P111=0,Q111=0),"",P111&amp;" - "&amp;Q111)</f>
        <v/>
      </c>
      <c r="BA111" s="129" t="str">
        <f>IF(AND(R111=0,S111=0),"",R111&amp;" - "&amp;S111)</f>
        <v/>
      </c>
      <c r="BB111" s="129" t="str">
        <f>IF(AND(T111=0,U111=0),"",T111&amp;" - "&amp;U111)</f>
        <v/>
      </c>
      <c r="BC111" s="129" t="str">
        <f>IF(AND(V111=0,W111=0),"",V111&amp;" - "&amp;W111)</f>
        <v/>
      </c>
      <c r="BD111" s="131" t="str">
        <f>IF(AND(AH111=0,AJ111=0),"",AH111&amp;" - "&amp;AJ111)</f>
        <v/>
      </c>
      <c r="BE111" s="132">
        <f>BE110+AK111</f>
        <v>1</v>
      </c>
      <c r="BF111" s="132">
        <f>BF110+AL111</f>
        <v>4</v>
      </c>
      <c r="BH111" s="129" t="str">
        <f>D111</f>
        <v>B</v>
      </c>
      <c r="BI111" s="130" t="str">
        <f t="shared" si="162"/>
        <v>Liisi KOIT</v>
      </c>
      <c r="BJ111" s="129" t="str">
        <f>G111</f>
        <v>Z</v>
      </c>
      <c r="BK111" s="130" t="str">
        <f t="shared" si="163"/>
        <v>Arina LITVINOVA</v>
      </c>
      <c r="BL111" s="135" t="str">
        <f t="shared" si="165"/>
        <v/>
      </c>
      <c r="BM111" s="135" t="str">
        <f t="shared" si="166"/>
        <v/>
      </c>
      <c r="BN111" s="135" t="str">
        <f t="shared" si="167"/>
        <v/>
      </c>
      <c r="BO111" s="135" t="str">
        <f t="shared" si="168"/>
        <v/>
      </c>
      <c r="BP111" s="135" t="str">
        <f t="shared" si="169"/>
        <v/>
      </c>
      <c r="BQ111" s="135" t="str">
        <f t="shared" si="170"/>
        <v/>
      </c>
      <c r="BR111" s="135" t="str">
        <f t="shared" si="171"/>
        <v/>
      </c>
      <c r="BS111" s="135" t="str">
        <f t="shared" si="172"/>
        <v/>
      </c>
      <c r="BT111" s="135" t="str">
        <f t="shared" si="173"/>
        <v/>
      </c>
      <c r="BU111" s="135" t="str">
        <f t="shared" si="174"/>
        <v/>
      </c>
      <c r="BV111" s="136" t="str">
        <f>IF(AND(AH111=0,AJ111=0),"",AH111&amp;" - "&amp;AJ111)</f>
        <v/>
      </c>
      <c r="BW111" s="138">
        <f>BW110+AK111</f>
        <v>1</v>
      </c>
      <c r="BX111" s="138">
        <f>AL111+BX110</f>
        <v>4</v>
      </c>
      <c r="BZ111" s="109" t="str">
        <f>IF(BL111="","",BI111)</f>
        <v/>
      </c>
      <c r="CA111" s="109" t="str">
        <f>IF(BZ111="","",CA104)</f>
        <v/>
      </c>
      <c r="CB111" s="109" t="str">
        <f>IF(BL111="","",BK111)</f>
        <v/>
      </c>
      <c r="CC111" s="109" t="str">
        <f>IF(CB111="","",CC104)</f>
        <v/>
      </c>
      <c r="CE111" s="109" t="str">
        <f t="shared" si="112"/>
        <v>:</v>
      </c>
      <c r="CF111" s="109" t="str">
        <f>IF(AH111=AJ111,"",IF(AH111&gt;AJ111,E111,H111))</f>
        <v/>
      </c>
      <c r="CG111" s="109" t="str">
        <f>IF(AH111=AJ111,"",IF(AH111&gt;AJ111,H111,E111))</f>
        <v/>
      </c>
    </row>
    <row r="112" spans="1:85" hidden="1" outlineLevel="1">
      <c r="A112" s="154">
        <f t="shared" si="164"/>
        <v>11</v>
      </c>
      <c r="B112" s="101">
        <v>110</v>
      </c>
      <c r="C112" s="99"/>
      <c r="D112" s="99"/>
      <c r="E112" s="99"/>
      <c r="F112" s="99"/>
      <c r="G112" s="99"/>
      <c r="H112" s="99"/>
      <c r="I112" s="100"/>
      <c r="J112" s="100"/>
      <c r="K112" s="100"/>
      <c r="L112" s="100"/>
      <c r="M112" s="100"/>
      <c r="N112" s="101"/>
      <c r="O112" s="101"/>
      <c r="P112" s="101"/>
      <c r="Q112" s="101"/>
      <c r="R112" s="101"/>
      <c r="S112" s="101"/>
      <c r="T112" s="101"/>
      <c r="U112" s="101"/>
      <c r="V112" s="101"/>
      <c r="W112" s="101"/>
      <c r="X112" s="102"/>
      <c r="Y112" s="102"/>
      <c r="Z112" s="102"/>
      <c r="AA112" s="102"/>
      <c r="AB112" s="102"/>
      <c r="AC112" s="102"/>
      <c r="AD112" s="102"/>
      <c r="AE112" s="102"/>
      <c r="AF112" s="102"/>
      <c r="AG112" s="102"/>
      <c r="AH112" s="103"/>
      <c r="AI112" s="103"/>
      <c r="AJ112" s="104"/>
      <c r="AK112" s="144">
        <f>SUM(AK104:AK111)</f>
        <v>1</v>
      </c>
      <c r="AL112" s="144">
        <f>SUM(AL104:AL111)</f>
        <v>4</v>
      </c>
      <c r="AM112" s="145" t="str">
        <f>IF(OR(ISNA(E104),AK112=AL112),"",IF(D103&lt;G103,AK112&amp;" - "&amp;AL112,AL112&amp;" - "&amp;AK112))</f>
        <v>4 - 1</v>
      </c>
      <c r="AN112" s="145">
        <f>IF(OR(ISNA(E104),AK112=AL112),"",IF(VALUE(LEFT(AM112))&gt;VALUE(RIGHT(AM112)),2,1))</f>
        <v>2</v>
      </c>
      <c r="AT112" s="146"/>
      <c r="AU112" s="147"/>
      <c r="AV112" s="148"/>
      <c r="AW112" s="147"/>
      <c r="AX112" s="148"/>
      <c r="AY112" s="147"/>
      <c r="AZ112" s="147"/>
      <c r="BA112" s="147"/>
      <c r="BB112" s="147"/>
      <c r="BC112" s="149"/>
      <c r="BD112" s="150"/>
      <c r="BE112" s="151"/>
      <c r="BF112" s="151"/>
      <c r="BZ112" t="s">
        <v>140</v>
      </c>
      <c r="CE112" s="109" t="str">
        <f t="shared" si="112"/>
        <v>:</v>
      </c>
      <c r="CF112" s="109" t="s">
        <v>140</v>
      </c>
      <c r="CG112" s="109"/>
    </row>
    <row r="113" spans="1:85" s="109" customFormat="1" hidden="1" outlineLevel="1">
      <c r="A113" s="152">
        <f>A103+1</f>
        <v>12</v>
      </c>
      <c r="B113" s="79">
        <v>111</v>
      </c>
      <c r="C113" s="87">
        <v>3</v>
      </c>
      <c r="D113" s="91">
        <v>4</v>
      </c>
      <c r="E113" s="117" t="s">
        <v>52</v>
      </c>
      <c r="F113" s="87">
        <v>9</v>
      </c>
      <c r="G113" s="91">
        <v>6</v>
      </c>
      <c r="H113" s="81" t="s">
        <v>60</v>
      </c>
      <c r="I113" s="82"/>
      <c r="J113" s="83"/>
      <c r="K113" s="83"/>
      <c r="L113" s="83"/>
      <c r="M113" s="83"/>
      <c r="N113" s="84"/>
      <c r="O113" s="84"/>
      <c r="P113" s="84"/>
      <c r="Q113" s="84"/>
      <c r="R113" s="84"/>
      <c r="S113" s="84"/>
      <c r="T113" s="84"/>
      <c r="U113" s="84"/>
      <c r="V113" s="84"/>
      <c r="W113" s="84"/>
      <c r="X113" s="85"/>
      <c r="Y113" s="85"/>
      <c r="Z113" s="85"/>
      <c r="AA113" s="85"/>
      <c r="AB113" s="85"/>
      <c r="AC113" s="85"/>
      <c r="AD113" s="85"/>
      <c r="AE113" s="85"/>
      <c r="AF113" s="85"/>
      <c r="AG113" s="85"/>
      <c r="AH113" s="85"/>
      <c r="AI113" s="85"/>
      <c r="AJ113" s="86"/>
      <c r="AO113" s="109" t="s">
        <v>132</v>
      </c>
      <c r="AP113" s="109" t="s">
        <v>132</v>
      </c>
      <c r="AT113" s="119" t="str">
        <f>"Match no "&amp;A113</f>
        <v>Match no 12</v>
      </c>
      <c r="AU113" s="120">
        <f>BE121</f>
        <v>4</v>
      </c>
      <c r="AV113" s="121" t="str">
        <f t="shared" ref="AV113:AV121" si="176">E113</f>
        <v>LTK Kalev</v>
      </c>
      <c r="AW113" s="120">
        <f>BF121</f>
        <v>0</v>
      </c>
      <c r="AX113" s="121" t="str">
        <f t="shared" ref="AX113:AX121" si="177">H113</f>
        <v>Lauatennisekeskus</v>
      </c>
      <c r="AY113" s="122" t="s">
        <v>133</v>
      </c>
      <c r="AZ113" s="122" t="s">
        <v>134</v>
      </c>
      <c r="BA113" s="122" t="s">
        <v>135</v>
      </c>
      <c r="BB113" s="122" t="s">
        <v>136</v>
      </c>
      <c r="BC113" s="122" t="s">
        <v>137</v>
      </c>
      <c r="BD113" s="123" t="s">
        <v>138</v>
      </c>
      <c r="BE113" s="292" t="s">
        <v>139</v>
      </c>
      <c r="BF113" s="292"/>
      <c r="BH113" s="124">
        <f>AK122</f>
        <v>4</v>
      </c>
      <c r="BI113" s="125" t="str">
        <f t="shared" ref="BI113:BI121" si="178">E113</f>
        <v>LTK Kalev</v>
      </c>
      <c r="BJ113" s="124">
        <f>AL122</f>
        <v>0</v>
      </c>
      <c r="BK113" s="125" t="str">
        <f t="shared" ref="BK113:BK121" si="179">H113</f>
        <v>Lauatennisekeskus</v>
      </c>
      <c r="BL113" s="287" t="s">
        <v>133</v>
      </c>
      <c r="BM113" s="288"/>
      <c r="BN113" s="287" t="s">
        <v>134</v>
      </c>
      <c r="BO113" s="288"/>
      <c r="BP113" s="287" t="s">
        <v>135</v>
      </c>
      <c r="BQ113" s="288"/>
      <c r="BR113" s="287" t="s">
        <v>136</v>
      </c>
      <c r="BS113" s="288"/>
      <c r="BT113" s="287" t="s">
        <v>137</v>
      </c>
      <c r="BU113" s="288"/>
      <c r="BV113" s="126" t="s">
        <v>138</v>
      </c>
      <c r="BW113" s="289" t="s">
        <v>139</v>
      </c>
      <c r="BX113" s="290"/>
      <c r="BZ113" s="109" t="s">
        <v>140</v>
      </c>
      <c r="CE113" s="109" t="str">
        <f t="shared" si="112"/>
        <v>s:G</v>
      </c>
      <c r="CF113" s="109" t="s">
        <v>140</v>
      </c>
    </row>
    <row r="114" spans="1:85" s="109" customFormat="1" hidden="1" outlineLevel="1">
      <c r="A114" s="116">
        <f t="shared" ref="A114:A122" si="180">A104+1</f>
        <v>12</v>
      </c>
      <c r="B114" s="87">
        <v>112</v>
      </c>
      <c r="C114" s="87">
        <v>4</v>
      </c>
      <c r="D114" s="87" t="s">
        <v>77</v>
      </c>
      <c r="E114" s="88" t="s">
        <v>118</v>
      </c>
      <c r="F114" s="87">
        <v>11</v>
      </c>
      <c r="G114" s="87" t="s">
        <v>78</v>
      </c>
      <c r="H114" s="88" t="s">
        <v>122</v>
      </c>
      <c r="I114" s="89" t="s">
        <v>79</v>
      </c>
      <c r="J114" s="89" t="s">
        <v>79</v>
      </c>
      <c r="K114" s="89" t="s">
        <v>79</v>
      </c>
      <c r="L114" s="89" t="s">
        <v>82</v>
      </c>
      <c r="M114" s="89" t="s">
        <v>82</v>
      </c>
      <c r="N114" s="87">
        <v>11</v>
      </c>
      <c r="O114" s="87">
        <v>1</v>
      </c>
      <c r="P114" s="87">
        <v>11</v>
      </c>
      <c r="Q114" s="87">
        <v>1</v>
      </c>
      <c r="R114" s="87">
        <v>11</v>
      </c>
      <c r="S114" s="87">
        <v>1</v>
      </c>
      <c r="T114" s="87">
        <v>0</v>
      </c>
      <c r="U114" s="87">
        <v>0</v>
      </c>
      <c r="V114" s="87">
        <v>0</v>
      </c>
      <c r="W114" s="87">
        <v>0</v>
      </c>
      <c r="X114" s="90">
        <v>1</v>
      </c>
      <c r="Y114" s="90">
        <v>1</v>
      </c>
      <c r="Z114" s="90">
        <v>1</v>
      </c>
      <c r="AA114" s="90">
        <v>0</v>
      </c>
      <c r="AB114" s="90">
        <v>0</v>
      </c>
      <c r="AC114" s="90">
        <v>0</v>
      </c>
      <c r="AD114" s="90">
        <v>0</v>
      </c>
      <c r="AE114" s="90">
        <v>0</v>
      </c>
      <c r="AF114" s="90">
        <v>0</v>
      </c>
      <c r="AG114" s="90">
        <v>0</v>
      </c>
      <c r="AH114" s="91">
        <v>3</v>
      </c>
      <c r="AI114" s="91" t="s">
        <v>83</v>
      </c>
      <c r="AJ114" s="91">
        <v>0</v>
      </c>
      <c r="AK114" s="128">
        <f>RANK(AH114,AH114:AJ114,1)-1</f>
        <v>1</v>
      </c>
      <c r="AL114" s="128">
        <f>RANK(AJ114,AH114:AJ114,1)-1</f>
        <v>0</v>
      </c>
      <c r="AT114" s="115" t="str">
        <f>VLOOKUP(A113,Voor,4)&amp;" kell "&amp;TEXT(VLOOKUP(A113,Voor,5),"hh:mm")</f>
        <v>III voor kell 15:00</v>
      </c>
      <c r="AU114" s="129" t="str">
        <f>D114</f>
        <v>A</v>
      </c>
      <c r="AV114" s="130" t="str">
        <f t="shared" si="176"/>
        <v>Pille VEESAAR</v>
      </c>
      <c r="AW114" s="129" t="str">
        <f>G114</f>
        <v>Y</v>
      </c>
      <c r="AX114" s="130" t="str">
        <f t="shared" si="177"/>
        <v>Aire KURGPÕLD</v>
      </c>
      <c r="AY114" s="129" t="str">
        <f>IF(AND(N114=0,O114=0),"",N114&amp;" - "&amp;O114)</f>
        <v>11 - 1</v>
      </c>
      <c r="AZ114" s="129" t="str">
        <f>IF(AND(P114=0,Q114=0),"",P114&amp;" - "&amp;Q114)</f>
        <v>11 - 1</v>
      </c>
      <c r="BA114" s="129" t="str">
        <f>IF(AND(R114=0,S114=0),"",R114&amp;" - "&amp;S114)</f>
        <v>11 - 1</v>
      </c>
      <c r="BB114" s="129" t="str">
        <f>IF(AND(T114=0,U114=0),"",T114&amp;" - "&amp;U114)</f>
        <v/>
      </c>
      <c r="BC114" s="129" t="str">
        <f>IF(AND(V114=0,W114=0),"",V114&amp;" - "&amp;W114)</f>
        <v/>
      </c>
      <c r="BD114" s="131" t="str">
        <f>IF(AND(AH114=0,AJ114=0),"",AH114&amp;" - "&amp;AJ114)</f>
        <v>3 - 0</v>
      </c>
      <c r="BE114" s="132">
        <f>AK114</f>
        <v>1</v>
      </c>
      <c r="BF114" s="132">
        <f>AL114</f>
        <v>0</v>
      </c>
      <c r="BH114" s="133" t="str">
        <f>D114</f>
        <v>A</v>
      </c>
      <c r="BI114" s="134" t="str">
        <f t="shared" si="178"/>
        <v>Pille VEESAAR</v>
      </c>
      <c r="BJ114" s="133" t="str">
        <f>G114</f>
        <v>Y</v>
      </c>
      <c r="BK114" s="134" t="str">
        <f t="shared" si="179"/>
        <v>Aire KURGPÕLD</v>
      </c>
      <c r="BL114" s="135">
        <f t="shared" ref="BL114:BL121" si="181">IF(AND(N114=0,O114=0),"",N114)</f>
        <v>11</v>
      </c>
      <c r="BM114" s="135">
        <f t="shared" ref="BM114:BM121" si="182">IF(AND(N114=0,O114=0),"",O114)</f>
        <v>1</v>
      </c>
      <c r="BN114" s="135">
        <f t="shared" ref="BN114:BN121" si="183">IF(AND(P114=0,Q114=0),"",P114)</f>
        <v>11</v>
      </c>
      <c r="BO114" s="135">
        <f t="shared" ref="BO114:BO121" si="184">IF(AND(P114=0,Q114=0),"",Q114)</f>
        <v>1</v>
      </c>
      <c r="BP114" s="135">
        <f t="shared" ref="BP114:BP121" si="185">IF(AND(R114=0,S114=0),"",R114)</f>
        <v>11</v>
      </c>
      <c r="BQ114" s="135">
        <f t="shared" ref="BQ114:BQ121" si="186">IF(AND(R114=0,S114=0),"",S114)</f>
        <v>1</v>
      </c>
      <c r="BR114" s="135" t="str">
        <f t="shared" ref="BR114:BR121" si="187">IF(AND(T114=0,U114=0),"",T114)</f>
        <v/>
      </c>
      <c r="BS114" s="135" t="str">
        <f t="shared" ref="BS114:BS121" si="188">IF(AND(T114=0,U114=0),"",U114)</f>
        <v/>
      </c>
      <c r="BT114" s="135" t="str">
        <f t="shared" ref="BT114:BT121" si="189">IF(AND(V114=0,W114=0),"",V114)</f>
        <v/>
      </c>
      <c r="BU114" s="135" t="str">
        <f t="shared" ref="BU114:BU121" si="190">IF(AND(V114=0,W114=0),"",W114)</f>
        <v/>
      </c>
      <c r="BV114" s="136" t="str">
        <f>IF(AND(AH114=0,AJ114=0),"",AH114&amp;" - "&amp;AJ114)</f>
        <v>3 - 0</v>
      </c>
      <c r="BW114" s="137">
        <f>AK114</f>
        <v>1</v>
      </c>
      <c r="BX114" s="137">
        <f>AL114</f>
        <v>0</v>
      </c>
      <c r="BZ114" s="109" t="str">
        <f>IF(BL114="","",BI114)</f>
        <v>Pille VEESAAR</v>
      </c>
      <c r="CA114" s="109" t="str">
        <f>IF(BZ114="","",BI113)</f>
        <v>LTK Kalev</v>
      </c>
      <c r="CB114" s="109" t="str">
        <f>IF(BL114="","",BK114)</f>
        <v>Aire KURGPÕLD</v>
      </c>
      <c r="CC114" s="109" t="str">
        <f>IF(CB114="","",BK113)</f>
        <v>Lauatennisekeskus</v>
      </c>
      <c r="CE114" s="109" t="str">
        <f t="shared" si="112"/>
        <v>3:0</v>
      </c>
      <c r="CF114" s="109" t="str">
        <f>IF(AH114=AJ114,"",IF(AH114&gt;AJ114,E114,H114))</f>
        <v>Pille VEESAAR</v>
      </c>
      <c r="CG114" s="109" t="str">
        <f>IF(AH114=AJ114,"",IF(AH114&gt;AJ114,H114,E114))</f>
        <v>Aire KURGPÕLD</v>
      </c>
    </row>
    <row r="115" spans="1:85" s="109" customFormat="1" hidden="1" outlineLevel="1">
      <c r="A115" s="116">
        <f t="shared" si="180"/>
        <v>12</v>
      </c>
      <c r="B115" s="87">
        <v>113</v>
      </c>
      <c r="C115" s="87">
        <v>5</v>
      </c>
      <c r="D115" s="87" t="s">
        <v>84</v>
      </c>
      <c r="E115" s="88" t="s">
        <v>116</v>
      </c>
      <c r="F115" s="87">
        <v>10</v>
      </c>
      <c r="G115" s="87" t="s">
        <v>85</v>
      </c>
      <c r="H115" s="88" t="s">
        <v>124</v>
      </c>
      <c r="I115" s="89" t="s">
        <v>92</v>
      </c>
      <c r="J115" s="89" t="s">
        <v>86</v>
      </c>
      <c r="K115" s="89" t="s">
        <v>86</v>
      </c>
      <c r="L115" s="89" t="s">
        <v>82</v>
      </c>
      <c r="M115" s="89" t="s">
        <v>82</v>
      </c>
      <c r="N115" s="87">
        <v>11</v>
      </c>
      <c r="O115" s="87">
        <v>7</v>
      </c>
      <c r="P115" s="87">
        <v>11</v>
      </c>
      <c r="Q115" s="87">
        <v>6</v>
      </c>
      <c r="R115" s="87">
        <v>11</v>
      </c>
      <c r="S115" s="87">
        <v>6</v>
      </c>
      <c r="T115" s="87">
        <v>0</v>
      </c>
      <c r="U115" s="87">
        <v>0</v>
      </c>
      <c r="V115" s="87">
        <v>0</v>
      </c>
      <c r="W115" s="87">
        <v>0</v>
      </c>
      <c r="X115" s="90">
        <v>1</v>
      </c>
      <c r="Y115" s="90">
        <v>1</v>
      </c>
      <c r="Z115" s="90">
        <v>1</v>
      </c>
      <c r="AA115" s="90">
        <v>0</v>
      </c>
      <c r="AB115" s="90">
        <v>0</v>
      </c>
      <c r="AC115" s="90">
        <v>0</v>
      </c>
      <c r="AD115" s="90">
        <v>0</v>
      </c>
      <c r="AE115" s="90">
        <v>0</v>
      </c>
      <c r="AF115" s="90">
        <v>0</v>
      </c>
      <c r="AG115" s="90">
        <v>0</v>
      </c>
      <c r="AH115" s="91">
        <v>3</v>
      </c>
      <c r="AI115" s="91" t="s">
        <v>83</v>
      </c>
      <c r="AJ115" s="91">
        <v>0</v>
      </c>
      <c r="AK115" s="128">
        <f>RANK(AH115,AH115:AJ115,1)-1</f>
        <v>1</v>
      </c>
      <c r="AL115" s="128">
        <f>RANK(AJ115,AH115:AJ115,1)-1</f>
        <v>0</v>
      </c>
      <c r="AT115" s="115" t="str">
        <f>"Laud: "&amp;VLOOKUP(A113,Voor,8)</f>
        <v>Laud: 9</v>
      </c>
      <c r="AU115" s="129" t="str">
        <f>D115</f>
        <v>B</v>
      </c>
      <c r="AV115" s="130" t="str">
        <f t="shared" si="176"/>
        <v>Merje AAS</v>
      </c>
      <c r="AW115" s="129" t="str">
        <f>G115</f>
        <v>X</v>
      </c>
      <c r="AX115" s="130" t="str">
        <f t="shared" si="177"/>
        <v>Kristi ERNITS (laen)</v>
      </c>
      <c r="AY115" s="129" t="str">
        <f>IF(AND(N115=0,O115=0),"",N115&amp;" - "&amp;O115)</f>
        <v>11 - 7</v>
      </c>
      <c r="AZ115" s="129" t="str">
        <f>IF(AND(P115=0,Q115=0),"",P115&amp;" - "&amp;Q115)</f>
        <v>11 - 6</v>
      </c>
      <c r="BA115" s="129" t="str">
        <f>IF(AND(R115=0,S115=0),"",R115&amp;" - "&amp;S115)</f>
        <v>11 - 6</v>
      </c>
      <c r="BB115" s="129" t="str">
        <f>IF(AND(T115=0,U115=0),"",T115&amp;" - "&amp;U115)</f>
        <v/>
      </c>
      <c r="BC115" s="129" t="str">
        <f>IF(AND(V115=0,W115=0),"",V115&amp;" - "&amp;W115)</f>
        <v/>
      </c>
      <c r="BD115" s="131" t="str">
        <f>IF(AND(AH115=0,AJ115=0),"",AH115&amp;" - "&amp;AJ115)</f>
        <v>3 - 0</v>
      </c>
      <c r="BE115" s="132">
        <f t="shared" ref="BE115:BF117" si="191">BE114+AK115</f>
        <v>2</v>
      </c>
      <c r="BF115" s="132">
        <f t="shared" si="191"/>
        <v>0</v>
      </c>
      <c r="BH115" s="129" t="str">
        <f>D115</f>
        <v>B</v>
      </c>
      <c r="BI115" s="130" t="str">
        <f t="shared" si="178"/>
        <v>Merje AAS</v>
      </c>
      <c r="BJ115" s="129" t="str">
        <f>G115</f>
        <v>X</v>
      </c>
      <c r="BK115" s="130" t="str">
        <f t="shared" si="179"/>
        <v>Kristi ERNITS (laen)</v>
      </c>
      <c r="BL115" s="135">
        <f t="shared" si="181"/>
        <v>11</v>
      </c>
      <c r="BM115" s="135">
        <f t="shared" si="182"/>
        <v>7</v>
      </c>
      <c r="BN115" s="135">
        <f t="shared" si="183"/>
        <v>11</v>
      </c>
      <c r="BO115" s="135">
        <f t="shared" si="184"/>
        <v>6</v>
      </c>
      <c r="BP115" s="135">
        <f t="shared" si="185"/>
        <v>11</v>
      </c>
      <c r="BQ115" s="135">
        <f t="shared" si="186"/>
        <v>6</v>
      </c>
      <c r="BR115" s="135" t="str">
        <f t="shared" si="187"/>
        <v/>
      </c>
      <c r="BS115" s="135" t="str">
        <f t="shared" si="188"/>
        <v/>
      </c>
      <c r="BT115" s="135" t="str">
        <f t="shared" si="189"/>
        <v/>
      </c>
      <c r="BU115" s="135" t="str">
        <f t="shared" si="190"/>
        <v/>
      </c>
      <c r="BV115" s="136" t="str">
        <f>IF(AND(AH115=0,AJ115=0),"",AH115&amp;" - "&amp;AJ115)</f>
        <v>3 - 0</v>
      </c>
      <c r="BW115" s="138">
        <f>BW114+AK115</f>
        <v>2</v>
      </c>
      <c r="BX115" s="138">
        <f>AL115+BX114</f>
        <v>0</v>
      </c>
      <c r="BZ115" s="109" t="str">
        <f>IF(BL115="","",BI115)</f>
        <v>Merje AAS</v>
      </c>
      <c r="CA115" s="109" t="str">
        <f>IF(BZ115="","",CA114)</f>
        <v>LTK Kalev</v>
      </c>
      <c r="CB115" s="109" t="str">
        <f>IF(BL115="","",BK115)</f>
        <v>Kristi ERNITS (laen)</v>
      </c>
      <c r="CC115" s="109" t="str">
        <f>IF(CB115="","",CC114)</f>
        <v>Lauatennisekeskus</v>
      </c>
      <c r="CE115" s="109" t="str">
        <f t="shared" si="112"/>
        <v>3:0</v>
      </c>
      <c r="CF115" s="109" t="str">
        <f>IF(AH115=AJ115,"",IF(AH115&gt;AJ115,E115,H115))</f>
        <v>Merje AAS</v>
      </c>
      <c r="CG115" s="109" t="str">
        <f>IF(AH115=AJ115,"",IF(AH115&gt;AJ115,H115,E115))</f>
        <v>Kristi ERNITS (laen)</v>
      </c>
    </row>
    <row r="116" spans="1:85" s="109" customFormat="1" hidden="1" outlineLevel="1">
      <c r="A116" s="116">
        <f t="shared" si="180"/>
        <v>12</v>
      </c>
      <c r="B116" s="87">
        <v>114</v>
      </c>
      <c r="C116" s="87">
        <v>6</v>
      </c>
      <c r="D116" s="87" t="s">
        <v>87</v>
      </c>
      <c r="E116" s="88" t="s">
        <v>120</v>
      </c>
      <c r="F116" s="87">
        <v>12</v>
      </c>
      <c r="G116" s="87" t="s">
        <v>88</v>
      </c>
      <c r="H116" s="88" t="s">
        <v>126</v>
      </c>
      <c r="I116" s="89" t="s">
        <v>101</v>
      </c>
      <c r="J116" s="89" t="s">
        <v>101</v>
      </c>
      <c r="K116" s="89" t="s">
        <v>79</v>
      </c>
      <c r="L116" s="89" t="s">
        <v>82</v>
      </c>
      <c r="M116" s="89" t="s">
        <v>82</v>
      </c>
      <c r="N116" s="87">
        <v>11</v>
      </c>
      <c r="O116" s="87">
        <v>2</v>
      </c>
      <c r="P116" s="87">
        <v>11</v>
      </c>
      <c r="Q116" s="87">
        <v>2</v>
      </c>
      <c r="R116" s="87">
        <v>11</v>
      </c>
      <c r="S116" s="87">
        <v>1</v>
      </c>
      <c r="T116" s="87">
        <v>0</v>
      </c>
      <c r="U116" s="87">
        <v>0</v>
      </c>
      <c r="V116" s="87">
        <v>0</v>
      </c>
      <c r="W116" s="87">
        <v>0</v>
      </c>
      <c r="X116" s="90">
        <v>1</v>
      </c>
      <c r="Y116" s="90">
        <v>1</v>
      </c>
      <c r="Z116" s="90">
        <v>1</v>
      </c>
      <c r="AA116" s="90">
        <v>0</v>
      </c>
      <c r="AB116" s="90">
        <v>0</v>
      </c>
      <c r="AC116" s="90">
        <v>0</v>
      </c>
      <c r="AD116" s="90">
        <v>0</v>
      </c>
      <c r="AE116" s="90">
        <v>0</v>
      </c>
      <c r="AF116" s="90">
        <v>0</v>
      </c>
      <c r="AG116" s="90">
        <v>0</v>
      </c>
      <c r="AH116" s="91">
        <v>3</v>
      </c>
      <c r="AI116" s="91" t="s">
        <v>83</v>
      </c>
      <c r="AJ116" s="91">
        <v>0</v>
      </c>
      <c r="AK116" s="128">
        <f>RANK(AH116,AH116:AJ116,1)-1</f>
        <v>1</v>
      </c>
      <c r="AL116" s="128">
        <f>RANK(AJ116,AH116:AJ116,1)-1</f>
        <v>0</v>
      </c>
      <c r="AT116" s="115"/>
      <c r="AU116" s="129" t="str">
        <f>D116</f>
        <v>C</v>
      </c>
      <c r="AV116" s="130" t="str">
        <f t="shared" si="176"/>
        <v>Kätlin LATT</v>
      </c>
      <c r="AW116" s="129" t="str">
        <f>G116</f>
        <v>Z</v>
      </c>
      <c r="AX116" s="130" t="str">
        <f t="shared" si="177"/>
        <v>Neverly LUKAS</v>
      </c>
      <c r="AY116" s="129" t="str">
        <f>IF(AND(N116=0,O116=0),"",N116&amp;" - "&amp;O116)</f>
        <v>11 - 2</v>
      </c>
      <c r="AZ116" s="129" t="str">
        <f>IF(AND(P116=0,Q116=0),"",P116&amp;" - "&amp;Q116)</f>
        <v>11 - 2</v>
      </c>
      <c r="BA116" s="129" t="str">
        <f>IF(AND(R116=0,S116=0),"",R116&amp;" - "&amp;S116)</f>
        <v>11 - 1</v>
      </c>
      <c r="BB116" s="129" t="str">
        <f>IF(AND(T116=0,U116=0),"",T116&amp;" - "&amp;U116)</f>
        <v/>
      </c>
      <c r="BC116" s="129" t="str">
        <f>IF(AND(V116=0,W116=0),"",V116&amp;" - "&amp;W116)</f>
        <v/>
      </c>
      <c r="BD116" s="131" t="str">
        <f>IF(AND(AH116=0,AJ116=0),"",AH116&amp;" - "&amp;AJ116)</f>
        <v>3 - 0</v>
      </c>
      <c r="BE116" s="132">
        <f t="shared" si="191"/>
        <v>3</v>
      </c>
      <c r="BF116" s="132">
        <f t="shared" si="191"/>
        <v>0</v>
      </c>
      <c r="BH116" s="129" t="str">
        <f>D116</f>
        <v>C</v>
      </c>
      <c r="BI116" s="130" t="str">
        <f t="shared" si="178"/>
        <v>Kätlin LATT</v>
      </c>
      <c r="BJ116" s="129" t="str">
        <f>G116</f>
        <v>Z</v>
      </c>
      <c r="BK116" s="130" t="str">
        <f t="shared" si="179"/>
        <v>Neverly LUKAS</v>
      </c>
      <c r="BL116" s="135">
        <f t="shared" si="181"/>
        <v>11</v>
      </c>
      <c r="BM116" s="135">
        <f t="shared" si="182"/>
        <v>2</v>
      </c>
      <c r="BN116" s="135">
        <f t="shared" si="183"/>
        <v>11</v>
      </c>
      <c r="BO116" s="135">
        <f t="shared" si="184"/>
        <v>2</v>
      </c>
      <c r="BP116" s="135">
        <f t="shared" si="185"/>
        <v>11</v>
      </c>
      <c r="BQ116" s="135">
        <f t="shared" si="186"/>
        <v>1</v>
      </c>
      <c r="BR116" s="135" t="str">
        <f t="shared" si="187"/>
        <v/>
      </c>
      <c r="BS116" s="135" t="str">
        <f t="shared" si="188"/>
        <v/>
      </c>
      <c r="BT116" s="135" t="str">
        <f t="shared" si="189"/>
        <v/>
      </c>
      <c r="BU116" s="135" t="str">
        <f t="shared" si="190"/>
        <v/>
      </c>
      <c r="BV116" s="136" t="str">
        <f>IF(AND(AH116=0,AJ116=0),"",AH116&amp;" - "&amp;AJ116)</f>
        <v>3 - 0</v>
      </c>
      <c r="BW116" s="138">
        <f>BW115+AK116</f>
        <v>3</v>
      </c>
      <c r="BX116" s="138">
        <f>AL116+BX115</f>
        <v>0</v>
      </c>
      <c r="BZ116" s="109" t="str">
        <f>IF(BL116="","",BI116)</f>
        <v>Kätlin LATT</v>
      </c>
      <c r="CA116" s="109" t="str">
        <f>IF(BZ116="","",CA114)</f>
        <v>LTK Kalev</v>
      </c>
      <c r="CB116" s="109" t="str">
        <f>IF(BL116="","",BK116)</f>
        <v>Neverly LUKAS</v>
      </c>
      <c r="CC116" s="109" t="str">
        <f>IF(CB116="","",CC114)</f>
        <v>Lauatennisekeskus</v>
      </c>
      <c r="CE116" s="109" t="str">
        <f t="shared" si="112"/>
        <v>3:0</v>
      </c>
      <c r="CF116" s="109" t="str">
        <f>IF(AH116=AJ116,"",IF(AH116&gt;AJ116,E116,H116))</f>
        <v>Kätlin LATT</v>
      </c>
      <c r="CG116" s="109" t="str">
        <f>IF(AH116=AJ116,"",IF(AH116&gt;AJ116,H116,E116))</f>
        <v>Neverly LUKAS</v>
      </c>
    </row>
    <row r="117" spans="1:85" s="109" customFormat="1" hidden="1" outlineLevel="1">
      <c r="A117" s="116">
        <f t="shared" si="180"/>
        <v>12</v>
      </c>
      <c r="B117" s="87">
        <v>115</v>
      </c>
      <c r="C117" s="92">
        <v>6</v>
      </c>
      <c r="D117" s="87"/>
      <c r="E117" s="88" t="s">
        <v>120</v>
      </c>
      <c r="F117" s="92">
        <v>10</v>
      </c>
      <c r="G117" s="87"/>
      <c r="H117" s="88" t="s">
        <v>124</v>
      </c>
      <c r="I117" s="291" t="s">
        <v>101</v>
      </c>
      <c r="J117" s="291" t="s">
        <v>79</v>
      </c>
      <c r="K117" s="291" t="s">
        <v>108</v>
      </c>
      <c r="L117" s="291" t="s">
        <v>82</v>
      </c>
      <c r="M117" s="291" t="s">
        <v>82</v>
      </c>
      <c r="N117" s="285">
        <v>11</v>
      </c>
      <c r="O117" s="285">
        <v>2</v>
      </c>
      <c r="P117" s="285">
        <v>11</v>
      </c>
      <c r="Q117" s="285">
        <v>1</v>
      </c>
      <c r="R117" s="285">
        <v>11</v>
      </c>
      <c r="S117" s="285">
        <v>0</v>
      </c>
      <c r="T117" s="285">
        <v>0</v>
      </c>
      <c r="U117" s="285">
        <v>0</v>
      </c>
      <c r="V117" s="285">
        <v>0</v>
      </c>
      <c r="W117" s="285">
        <v>0</v>
      </c>
      <c r="X117" s="293">
        <v>1</v>
      </c>
      <c r="Y117" s="293">
        <v>1</v>
      </c>
      <c r="Z117" s="293">
        <v>1</v>
      </c>
      <c r="AA117" s="293">
        <v>0</v>
      </c>
      <c r="AB117" s="293">
        <v>0</v>
      </c>
      <c r="AC117" s="293">
        <v>0</v>
      </c>
      <c r="AD117" s="293">
        <v>0</v>
      </c>
      <c r="AE117" s="293">
        <v>0</v>
      </c>
      <c r="AF117" s="293">
        <v>0</v>
      </c>
      <c r="AG117" s="293">
        <v>0</v>
      </c>
      <c r="AH117" s="295">
        <v>3</v>
      </c>
      <c r="AI117" s="295" t="s">
        <v>83</v>
      </c>
      <c r="AJ117" s="295">
        <v>0</v>
      </c>
      <c r="AK117" s="298">
        <f>RANK(AH117,AH117:AJ117,1)-1</f>
        <v>1</v>
      </c>
      <c r="AL117" s="299">
        <f>RANK(AJ117,AH117:AJ117,1)-1</f>
        <v>0</v>
      </c>
      <c r="AT117" s="115"/>
      <c r="AU117" s="300" t="s">
        <v>143</v>
      </c>
      <c r="AV117" s="130" t="str">
        <f t="shared" si="176"/>
        <v>Kätlin LATT</v>
      </c>
      <c r="AW117" s="300" t="s">
        <v>143</v>
      </c>
      <c r="AX117" s="130" t="str">
        <f t="shared" si="177"/>
        <v>Kristi ERNITS (laen)</v>
      </c>
      <c r="AY117" s="302" t="str">
        <f>IF(AND(N117=0,O117=0),"",N117&amp;" - "&amp;O117)</f>
        <v>11 - 2</v>
      </c>
      <c r="AZ117" s="302" t="str">
        <f>IF(AND(P117=0,Q117=0),"",P117&amp;" - "&amp;Q117)</f>
        <v>11 - 1</v>
      </c>
      <c r="BA117" s="302" t="str">
        <f>IF(AND(R117=0,S117=0),"",R117&amp;" - "&amp;S117)</f>
        <v>11 - 0</v>
      </c>
      <c r="BB117" s="302" t="str">
        <f>IF(AND(T117=0,U117=0),"",T117&amp;" - "&amp;U117)</f>
        <v/>
      </c>
      <c r="BC117" s="302" t="str">
        <f>IF(AND(V117=0,W117=0),"",V117&amp;" - "&amp;W117)</f>
        <v/>
      </c>
      <c r="BD117" s="309" t="str">
        <f>IF(AND(AH117=0,AJ117=0),"",AH117&amp;" - "&amp;AJ117)</f>
        <v>3 - 0</v>
      </c>
      <c r="BE117" s="297">
        <f t="shared" si="191"/>
        <v>4</v>
      </c>
      <c r="BF117" s="297">
        <f t="shared" si="191"/>
        <v>0</v>
      </c>
      <c r="BH117" s="129"/>
      <c r="BI117" s="130" t="str">
        <f t="shared" si="178"/>
        <v>Kätlin LATT</v>
      </c>
      <c r="BJ117" s="129"/>
      <c r="BK117" s="130" t="str">
        <f t="shared" si="179"/>
        <v>Kristi ERNITS (laen)</v>
      </c>
      <c r="BL117" s="305">
        <f t="shared" si="181"/>
        <v>11</v>
      </c>
      <c r="BM117" s="305">
        <f t="shared" si="182"/>
        <v>2</v>
      </c>
      <c r="BN117" s="305">
        <f t="shared" si="183"/>
        <v>11</v>
      </c>
      <c r="BO117" s="305">
        <f t="shared" si="184"/>
        <v>1</v>
      </c>
      <c r="BP117" s="305">
        <f t="shared" si="185"/>
        <v>11</v>
      </c>
      <c r="BQ117" s="305">
        <f t="shared" si="186"/>
        <v>0</v>
      </c>
      <c r="BR117" s="305" t="str">
        <f t="shared" si="187"/>
        <v/>
      </c>
      <c r="BS117" s="305" t="str">
        <f t="shared" si="188"/>
        <v/>
      </c>
      <c r="BT117" s="305" t="str">
        <f t="shared" si="189"/>
        <v/>
      </c>
      <c r="BU117" s="305" t="str">
        <f t="shared" si="190"/>
        <v/>
      </c>
      <c r="BV117" s="307" t="str">
        <f>IF(AND(AH117=0,AJ117=0),"",AH117&amp;" - "&amp;AJ117)</f>
        <v>3 - 0</v>
      </c>
      <c r="BW117" s="303">
        <f>AK117+BW116</f>
        <v>4</v>
      </c>
      <c r="BX117" s="303">
        <f>AL117+BX116</f>
        <v>0</v>
      </c>
      <c r="CE117" s="109" t="str">
        <f t="shared" si="112"/>
        <v>3:0</v>
      </c>
    </row>
    <row r="118" spans="1:85" s="109" customFormat="1" hidden="1" outlineLevel="1">
      <c r="A118" s="116">
        <f t="shared" si="180"/>
        <v>12</v>
      </c>
      <c r="B118" s="87">
        <v>116</v>
      </c>
      <c r="C118" s="92">
        <v>7</v>
      </c>
      <c r="D118" s="87"/>
      <c r="E118" s="88" t="s">
        <v>159</v>
      </c>
      <c r="F118" s="92">
        <v>11</v>
      </c>
      <c r="G118" s="87"/>
      <c r="H118" s="88" t="s">
        <v>122</v>
      </c>
      <c r="I118" s="291"/>
      <c r="J118" s="291"/>
      <c r="K118" s="291"/>
      <c r="L118" s="291"/>
      <c r="M118" s="291"/>
      <c r="N118" s="286"/>
      <c r="O118" s="286"/>
      <c r="P118" s="286"/>
      <c r="Q118" s="286"/>
      <c r="R118" s="286"/>
      <c r="S118" s="286"/>
      <c r="T118" s="286"/>
      <c r="U118" s="286"/>
      <c r="V118" s="286"/>
      <c r="W118" s="286"/>
      <c r="X118" s="294"/>
      <c r="Y118" s="294"/>
      <c r="Z118" s="294"/>
      <c r="AA118" s="294"/>
      <c r="AB118" s="294"/>
      <c r="AC118" s="294"/>
      <c r="AD118" s="294"/>
      <c r="AE118" s="294"/>
      <c r="AF118" s="294"/>
      <c r="AG118" s="294"/>
      <c r="AH118" s="296"/>
      <c r="AI118" s="296"/>
      <c r="AJ118" s="296"/>
      <c r="AK118" s="298"/>
      <c r="AL118" s="299"/>
      <c r="AT118" s="115"/>
      <c r="AU118" s="301"/>
      <c r="AV118" s="130" t="str">
        <f t="shared" si="176"/>
        <v>Kai THORNBECH</v>
      </c>
      <c r="AW118" s="301"/>
      <c r="AX118" s="130" t="str">
        <f t="shared" si="177"/>
        <v>Aire KURGPÕLD</v>
      </c>
      <c r="AY118" s="302"/>
      <c r="AZ118" s="302"/>
      <c r="BA118" s="302"/>
      <c r="BB118" s="302"/>
      <c r="BC118" s="302"/>
      <c r="BD118" s="309"/>
      <c r="BE118" s="297"/>
      <c r="BF118" s="297"/>
      <c r="BH118" s="129"/>
      <c r="BI118" s="130" t="str">
        <f t="shared" si="178"/>
        <v>Kai THORNBECH</v>
      </c>
      <c r="BJ118" s="129"/>
      <c r="BK118" s="130" t="str">
        <f t="shared" si="179"/>
        <v>Aire KURGPÕLD</v>
      </c>
      <c r="BL118" s="306" t="str">
        <f t="shared" si="181"/>
        <v/>
      </c>
      <c r="BM118" s="306" t="str">
        <f t="shared" si="182"/>
        <v/>
      </c>
      <c r="BN118" s="306" t="str">
        <f t="shared" si="183"/>
        <v/>
      </c>
      <c r="BO118" s="306" t="str">
        <f t="shared" si="184"/>
        <v/>
      </c>
      <c r="BP118" s="306" t="str">
        <f t="shared" si="185"/>
        <v/>
      </c>
      <c r="BQ118" s="306" t="str">
        <f t="shared" si="186"/>
        <v/>
      </c>
      <c r="BR118" s="306" t="str">
        <f t="shared" si="187"/>
        <v/>
      </c>
      <c r="BS118" s="306" t="str">
        <f t="shared" si="188"/>
        <v/>
      </c>
      <c r="BT118" s="306" t="str">
        <f t="shared" si="189"/>
        <v/>
      </c>
      <c r="BU118" s="306" t="str">
        <f t="shared" si="190"/>
        <v/>
      </c>
      <c r="BV118" s="308"/>
      <c r="BW118" s="304"/>
      <c r="BX118" s="304"/>
      <c r="CE118" s="109" t="str">
        <f t="shared" si="112"/>
        <v>:</v>
      </c>
    </row>
    <row r="119" spans="1:85" s="109" customFormat="1" hidden="1" outlineLevel="1">
      <c r="A119" s="116">
        <f t="shared" si="180"/>
        <v>12</v>
      </c>
      <c r="B119" s="87">
        <v>117</v>
      </c>
      <c r="C119" s="87">
        <v>4</v>
      </c>
      <c r="D119" s="87" t="s">
        <v>77</v>
      </c>
      <c r="E119" s="88" t="s">
        <v>118</v>
      </c>
      <c r="F119" s="87">
        <v>10</v>
      </c>
      <c r="G119" s="87" t="s">
        <v>85</v>
      </c>
      <c r="H119" s="88" t="s">
        <v>124</v>
      </c>
      <c r="I119" s="89" t="s">
        <v>82</v>
      </c>
      <c r="J119" s="89" t="s">
        <v>82</v>
      </c>
      <c r="K119" s="89" t="s">
        <v>82</v>
      </c>
      <c r="L119" s="89" t="s">
        <v>82</v>
      </c>
      <c r="M119" s="89" t="s">
        <v>82</v>
      </c>
      <c r="N119" s="87">
        <v>0</v>
      </c>
      <c r="O119" s="87">
        <v>0</v>
      </c>
      <c r="P119" s="87">
        <v>0</v>
      </c>
      <c r="Q119" s="87">
        <v>0</v>
      </c>
      <c r="R119" s="87">
        <v>0</v>
      </c>
      <c r="S119" s="87">
        <v>0</v>
      </c>
      <c r="T119" s="87">
        <v>0</v>
      </c>
      <c r="U119" s="87">
        <v>0</v>
      </c>
      <c r="V119" s="87">
        <v>0</v>
      </c>
      <c r="W119" s="87">
        <v>0</v>
      </c>
      <c r="X119" s="90">
        <v>0</v>
      </c>
      <c r="Y119" s="90">
        <v>0</v>
      </c>
      <c r="Z119" s="90">
        <v>0</v>
      </c>
      <c r="AA119" s="90">
        <v>0</v>
      </c>
      <c r="AB119" s="90">
        <v>0</v>
      </c>
      <c r="AC119" s="90">
        <v>0</v>
      </c>
      <c r="AD119" s="90">
        <v>0</v>
      </c>
      <c r="AE119" s="90">
        <v>0</v>
      </c>
      <c r="AF119" s="90">
        <v>0</v>
      </c>
      <c r="AG119" s="90">
        <v>0</v>
      </c>
      <c r="AH119" s="91">
        <v>0</v>
      </c>
      <c r="AI119" s="91" t="s">
        <v>83</v>
      </c>
      <c r="AJ119" s="91">
        <v>0</v>
      </c>
      <c r="AK119" s="128">
        <f>RANK(AH119,AH119:AJ119,1)-1</f>
        <v>0</v>
      </c>
      <c r="AL119" s="128">
        <f>RANK(AJ119,AH119:AJ119,1)-1</f>
        <v>0</v>
      </c>
      <c r="AM119" s="114"/>
      <c r="AN119" s="114"/>
      <c r="AO119" s="139"/>
      <c r="AP119" s="139"/>
      <c r="AQ119" s="139"/>
      <c r="AR119" s="139"/>
      <c r="AT119" s="115"/>
      <c r="AU119" s="129" t="str">
        <f>D119</f>
        <v>A</v>
      </c>
      <c r="AV119" s="130" t="str">
        <f t="shared" si="176"/>
        <v>Pille VEESAAR</v>
      </c>
      <c r="AW119" s="129" t="str">
        <f>G119</f>
        <v>X</v>
      </c>
      <c r="AX119" s="130" t="str">
        <f t="shared" si="177"/>
        <v>Kristi ERNITS (laen)</v>
      </c>
      <c r="AY119" s="129" t="str">
        <f>IF(AND(N119=0,O119=0),"",N119&amp;" - "&amp;O119)</f>
        <v/>
      </c>
      <c r="AZ119" s="129" t="str">
        <f>IF(AND(P119=0,Q119=0),"",P119&amp;" - "&amp;Q119)</f>
        <v/>
      </c>
      <c r="BA119" s="129" t="str">
        <f>IF(AND(R119=0,S119=0),"",R119&amp;" - "&amp;S119)</f>
        <v/>
      </c>
      <c r="BB119" s="129" t="str">
        <f>IF(AND(T119=0,U119=0),"",T119&amp;" - "&amp;U119)</f>
        <v/>
      </c>
      <c r="BC119" s="129" t="str">
        <f>IF(AND(V119=0,W119=0),"",V119&amp;" - "&amp;W119)</f>
        <v/>
      </c>
      <c r="BD119" s="131" t="str">
        <f>IF(AND(AH119=0,AJ119=0),"",AH119&amp;" - "&amp;AJ119)</f>
        <v/>
      </c>
      <c r="BE119" s="132">
        <f>BE117+AK119</f>
        <v>4</v>
      </c>
      <c r="BF119" s="132">
        <f>BF117+AL119</f>
        <v>0</v>
      </c>
      <c r="BH119" s="129" t="str">
        <f>D119</f>
        <v>A</v>
      </c>
      <c r="BI119" s="130" t="str">
        <f t="shared" si="178"/>
        <v>Pille VEESAAR</v>
      </c>
      <c r="BJ119" s="129" t="str">
        <f>G119</f>
        <v>X</v>
      </c>
      <c r="BK119" s="130" t="str">
        <f t="shared" si="179"/>
        <v>Kristi ERNITS (laen)</v>
      </c>
      <c r="BL119" s="135" t="str">
        <f t="shared" si="181"/>
        <v/>
      </c>
      <c r="BM119" s="135" t="str">
        <f t="shared" si="182"/>
        <v/>
      </c>
      <c r="BN119" s="135" t="str">
        <f t="shared" si="183"/>
        <v/>
      </c>
      <c r="BO119" s="135" t="str">
        <f t="shared" si="184"/>
        <v/>
      </c>
      <c r="BP119" s="135" t="str">
        <f t="shared" si="185"/>
        <v/>
      </c>
      <c r="BQ119" s="135" t="str">
        <f t="shared" si="186"/>
        <v/>
      </c>
      <c r="BR119" s="135" t="str">
        <f t="shared" si="187"/>
        <v/>
      </c>
      <c r="BS119" s="135" t="str">
        <f t="shared" si="188"/>
        <v/>
      </c>
      <c r="BT119" s="135" t="str">
        <f t="shared" si="189"/>
        <v/>
      </c>
      <c r="BU119" s="135" t="str">
        <f t="shared" si="190"/>
        <v/>
      </c>
      <c r="BV119" s="136" t="str">
        <f>IF(AND(AH119=0,AJ119=0),"",AH119&amp;" - "&amp;AJ119)</f>
        <v/>
      </c>
      <c r="BW119" s="138">
        <f>BW117+AK119</f>
        <v>4</v>
      </c>
      <c r="BX119" s="138">
        <f>AL119+BX117</f>
        <v>0</v>
      </c>
      <c r="BZ119" s="109" t="str">
        <f>IF(BL119="","",BI119)</f>
        <v/>
      </c>
      <c r="CA119" s="109" t="str">
        <f>IF(BZ119="","",CA114)</f>
        <v/>
      </c>
      <c r="CB119" s="109" t="str">
        <f>IF(BL119="","",BK119)</f>
        <v/>
      </c>
      <c r="CC119" s="109" t="str">
        <f>IF(CB119="","",CC114)</f>
        <v/>
      </c>
      <c r="CE119" s="109" t="str">
        <f t="shared" si="112"/>
        <v>:</v>
      </c>
      <c r="CF119" s="109" t="str">
        <f>IF(AH119=AJ119,"",IF(AH119&gt;AJ119,E119,H119))</f>
        <v/>
      </c>
      <c r="CG119" s="109" t="str">
        <f>IF(AH119=AJ119,"",IF(AH119&gt;AJ119,H119,E119))</f>
        <v/>
      </c>
    </row>
    <row r="120" spans="1:85" hidden="1" outlineLevel="1">
      <c r="A120" s="116">
        <f t="shared" si="180"/>
        <v>12</v>
      </c>
      <c r="B120" s="87">
        <v>118</v>
      </c>
      <c r="C120" s="93">
        <v>6</v>
      </c>
      <c r="D120" s="93" t="s">
        <v>87</v>
      </c>
      <c r="E120" s="88" t="s">
        <v>120</v>
      </c>
      <c r="F120" s="93">
        <v>11</v>
      </c>
      <c r="G120" s="93" t="s">
        <v>78</v>
      </c>
      <c r="H120" s="88" t="s">
        <v>122</v>
      </c>
      <c r="I120" s="89" t="s">
        <v>82</v>
      </c>
      <c r="J120" s="89" t="s">
        <v>82</v>
      </c>
      <c r="K120" s="89" t="s">
        <v>82</v>
      </c>
      <c r="L120" s="89" t="s">
        <v>82</v>
      </c>
      <c r="M120" s="89" t="s">
        <v>82</v>
      </c>
      <c r="N120" s="87">
        <v>0</v>
      </c>
      <c r="O120" s="87">
        <v>0</v>
      </c>
      <c r="P120" s="87">
        <v>0</v>
      </c>
      <c r="Q120" s="87">
        <v>0</v>
      </c>
      <c r="R120" s="87">
        <v>0</v>
      </c>
      <c r="S120" s="87">
        <v>0</v>
      </c>
      <c r="T120" s="87">
        <v>0</v>
      </c>
      <c r="U120" s="87">
        <v>0</v>
      </c>
      <c r="V120" s="87">
        <v>0</v>
      </c>
      <c r="W120" s="87">
        <v>0</v>
      </c>
      <c r="X120" s="90">
        <v>0</v>
      </c>
      <c r="Y120" s="90">
        <v>0</v>
      </c>
      <c r="Z120" s="90">
        <v>0</v>
      </c>
      <c r="AA120" s="90">
        <v>0</v>
      </c>
      <c r="AB120" s="90">
        <v>0</v>
      </c>
      <c r="AC120" s="90">
        <v>0</v>
      </c>
      <c r="AD120" s="90">
        <v>0</v>
      </c>
      <c r="AE120" s="90">
        <v>0</v>
      </c>
      <c r="AF120" s="90">
        <v>0</v>
      </c>
      <c r="AG120" s="90">
        <v>0</v>
      </c>
      <c r="AH120" s="91">
        <v>0</v>
      </c>
      <c r="AI120" s="91" t="s">
        <v>83</v>
      </c>
      <c r="AJ120" s="91">
        <v>0</v>
      </c>
      <c r="AK120" s="128">
        <f>RANK(AH120,AH120:AJ120,1)-1</f>
        <v>0</v>
      </c>
      <c r="AL120" s="128">
        <f>RANK(AJ120,AH120:AJ120,1)-1</f>
        <v>0</v>
      </c>
      <c r="AT120" s="115"/>
      <c r="AU120" s="129" t="str">
        <f>D120</f>
        <v>C</v>
      </c>
      <c r="AV120" s="130" t="str">
        <f t="shared" si="176"/>
        <v>Kätlin LATT</v>
      </c>
      <c r="AW120" s="129" t="str">
        <f>G120</f>
        <v>Y</v>
      </c>
      <c r="AX120" s="130" t="str">
        <f t="shared" si="177"/>
        <v>Aire KURGPÕLD</v>
      </c>
      <c r="AY120" s="129" t="str">
        <f>IF(AND(N120=0,O120=0),"",N120&amp;" - "&amp;O120)</f>
        <v/>
      </c>
      <c r="AZ120" s="129" t="str">
        <f>IF(AND(P120=0,Q120=0),"",P120&amp;" - "&amp;Q120)</f>
        <v/>
      </c>
      <c r="BA120" s="129" t="str">
        <f>IF(AND(R120=0,S120=0),"",R120&amp;" - "&amp;S120)</f>
        <v/>
      </c>
      <c r="BB120" s="129" t="str">
        <f>IF(AND(T120=0,U120=0),"",T120&amp;" - "&amp;U120)</f>
        <v/>
      </c>
      <c r="BC120" s="129" t="str">
        <f>IF(AND(V120=0,W120=0),"",V120&amp;" - "&amp;W120)</f>
        <v/>
      </c>
      <c r="BD120" s="131" t="str">
        <f>IF(AND(AH120=0,AJ120=0),"",AH120&amp;" - "&amp;AJ120)</f>
        <v/>
      </c>
      <c r="BE120" s="132">
        <f>BE119+AK120</f>
        <v>4</v>
      </c>
      <c r="BF120" s="132">
        <f>BF119+AL120</f>
        <v>0</v>
      </c>
      <c r="BH120" s="129" t="str">
        <f>D120</f>
        <v>C</v>
      </c>
      <c r="BI120" s="130" t="str">
        <f t="shared" si="178"/>
        <v>Kätlin LATT</v>
      </c>
      <c r="BJ120" s="129" t="str">
        <f>G120</f>
        <v>Y</v>
      </c>
      <c r="BK120" s="130" t="str">
        <f t="shared" si="179"/>
        <v>Aire KURGPÕLD</v>
      </c>
      <c r="BL120" s="135" t="str">
        <f t="shared" si="181"/>
        <v/>
      </c>
      <c r="BM120" s="135" t="str">
        <f t="shared" si="182"/>
        <v/>
      </c>
      <c r="BN120" s="135" t="str">
        <f t="shared" si="183"/>
        <v/>
      </c>
      <c r="BO120" s="135" t="str">
        <f t="shared" si="184"/>
        <v/>
      </c>
      <c r="BP120" s="135" t="str">
        <f t="shared" si="185"/>
        <v/>
      </c>
      <c r="BQ120" s="135" t="str">
        <f t="shared" si="186"/>
        <v/>
      </c>
      <c r="BR120" s="135" t="str">
        <f t="shared" si="187"/>
        <v/>
      </c>
      <c r="BS120" s="135" t="str">
        <f t="shared" si="188"/>
        <v/>
      </c>
      <c r="BT120" s="135" t="str">
        <f t="shared" si="189"/>
        <v/>
      </c>
      <c r="BU120" s="135" t="str">
        <f t="shared" si="190"/>
        <v/>
      </c>
      <c r="BV120" s="136" t="str">
        <f>IF(AND(AH120=0,AJ120=0),"",AH120&amp;" - "&amp;AJ120)</f>
        <v/>
      </c>
      <c r="BW120" s="138">
        <f>BW119+AK120</f>
        <v>4</v>
      </c>
      <c r="BX120" s="138">
        <f>AL120+BX119</f>
        <v>0</v>
      </c>
      <c r="BZ120" s="109" t="str">
        <f>IF(BL120="","",BI120)</f>
        <v/>
      </c>
      <c r="CA120" s="109" t="str">
        <f>IF(BZ120="","",CA114)</f>
        <v/>
      </c>
      <c r="CB120" s="109" t="str">
        <f>IF(BL120="","",BK120)</f>
        <v/>
      </c>
      <c r="CC120" s="109" t="str">
        <f>IF(CB120="","",CC114)</f>
        <v/>
      </c>
      <c r="CE120" s="109" t="str">
        <f t="shared" si="112"/>
        <v>:</v>
      </c>
      <c r="CF120" s="109" t="str">
        <f>IF(AH120=AJ120,"",IF(AH120&gt;AJ120,E120,H120))</f>
        <v/>
      </c>
      <c r="CG120" s="109" t="str">
        <f>IF(AH120=AJ120,"",IF(AH120&gt;AJ120,H120,E120))</f>
        <v/>
      </c>
    </row>
    <row r="121" spans="1:85" hidden="1" outlineLevel="1">
      <c r="A121" s="153">
        <f t="shared" si="180"/>
        <v>12</v>
      </c>
      <c r="B121" s="96">
        <v>119</v>
      </c>
      <c r="C121" s="94">
        <v>5</v>
      </c>
      <c r="D121" s="94" t="s">
        <v>84</v>
      </c>
      <c r="E121" s="95" t="s">
        <v>116</v>
      </c>
      <c r="F121" s="94">
        <v>12</v>
      </c>
      <c r="G121" s="94" t="s">
        <v>88</v>
      </c>
      <c r="H121" s="95" t="s">
        <v>126</v>
      </c>
      <c r="I121" s="89" t="s">
        <v>82</v>
      </c>
      <c r="J121" s="89" t="s">
        <v>82</v>
      </c>
      <c r="K121" s="89" t="s">
        <v>82</v>
      </c>
      <c r="L121" s="89" t="s">
        <v>82</v>
      </c>
      <c r="M121" s="89" t="s">
        <v>82</v>
      </c>
      <c r="N121" s="96">
        <v>0</v>
      </c>
      <c r="O121" s="96">
        <v>0</v>
      </c>
      <c r="P121" s="96">
        <v>0</v>
      </c>
      <c r="Q121" s="96">
        <v>0</v>
      </c>
      <c r="R121" s="96">
        <v>0</v>
      </c>
      <c r="S121" s="96">
        <v>0</v>
      </c>
      <c r="T121" s="96">
        <v>0</v>
      </c>
      <c r="U121" s="96">
        <v>0</v>
      </c>
      <c r="V121" s="96">
        <v>0</v>
      </c>
      <c r="W121" s="96">
        <v>0</v>
      </c>
      <c r="X121" s="97">
        <v>0</v>
      </c>
      <c r="Y121" s="97">
        <v>0</v>
      </c>
      <c r="Z121" s="97">
        <v>0</v>
      </c>
      <c r="AA121" s="97">
        <v>0</v>
      </c>
      <c r="AB121" s="97">
        <v>0</v>
      </c>
      <c r="AC121" s="97">
        <v>0</v>
      </c>
      <c r="AD121" s="97">
        <v>0</v>
      </c>
      <c r="AE121" s="97">
        <v>0</v>
      </c>
      <c r="AF121" s="97">
        <v>0</v>
      </c>
      <c r="AG121" s="97">
        <v>0</v>
      </c>
      <c r="AH121" s="98">
        <v>0</v>
      </c>
      <c r="AI121" s="98" t="s">
        <v>83</v>
      </c>
      <c r="AJ121" s="98">
        <v>0</v>
      </c>
      <c r="AK121" s="128">
        <f>RANK(AH121,AH121:AJ121,1)-1</f>
        <v>0</v>
      </c>
      <c r="AL121" s="128">
        <f>RANK(AJ121,AH121:AJ121,1)-1</f>
        <v>0</v>
      </c>
      <c r="AM121" s="142">
        <v>1</v>
      </c>
      <c r="AN121" s="142">
        <v>1</v>
      </c>
      <c r="AT121" s="115"/>
      <c r="AU121" s="129" t="str">
        <f>D121</f>
        <v>B</v>
      </c>
      <c r="AV121" s="130" t="str">
        <f t="shared" si="176"/>
        <v>Merje AAS</v>
      </c>
      <c r="AW121" s="129" t="str">
        <f>G121</f>
        <v>Z</v>
      </c>
      <c r="AX121" s="130" t="str">
        <f t="shared" si="177"/>
        <v>Neverly LUKAS</v>
      </c>
      <c r="AY121" s="129" t="str">
        <f>IF(AND(N121=0,O121=0),"",N121&amp;" - "&amp;O121)</f>
        <v/>
      </c>
      <c r="AZ121" s="129" t="str">
        <f>IF(AND(P121=0,Q121=0),"",P121&amp;" - "&amp;Q121)</f>
        <v/>
      </c>
      <c r="BA121" s="129" t="str">
        <f>IF(AND(R121=0,S121=0),"",R121&amp;" - "&amp;S121)</f>
        <v/>
      </c>
      <c r="BB121" s="129" t="str">
        <f>IF(AND(T121=0,U121=0),"",T121&amp;" - "&amp;U121)</f>
        <v/>
      </c>
      <c r="BC121" s="129" t="str">
        <f>IF(AND(V121=0,W121=0),"",V121&amp;" - "&amp;W121)</f>
        <v/>
      </c>
      <c r="BD121" s="131" t="str">
        <f>IF(AND(AH121=0,AJ121=0),"",AH121&amp;" - "&amp;AJ121)</f>
        <v/>
      </c>
      <c r="BE121" s="132">
        <f>BE120+AK121</f>
        <v>4</v>
      </c>
      <c r="BF121" s="132">
        <f>BF120+AL121</f>
        <v>0</v>
      </c>
      <c r="BH121" s="129" t="str">
        <f>D121</f>
        <v>B</v>
      </c>
      <c r="BI121" s="130" t="str">
        <f t="shared" si="178"/>
        <v>Merje AAS</v>
      </c>
      <c r="BJ121" s="129" t="str">
        <f>G121</f>
        <v>Z</v>
      </c>
      <c r="BK121" s="130" t="str">
        <f t="shared" si="179"/>
        <v>Neverly LUKAS</v>
      </c>
      <c r="BL121" s="135" t="str">
        <f t="shared" si="181"/>
        <v/>
      </c>
      <c r="BM121" s="135" t="str">
        <f t="shared" si="182"/>
        <v/>
      </c>
      <c r="BN121" s="135" t="str">
        <f t="shared" si="183"/>
        <v/>
      </c>
      <c r="BO121" s="135" t="str">
        <f t="shared" si="184"/>
        <v/>
      </c>
      <c r="BP121" s="135" t="str">
        <f t="shared" si="185"/>
        <v/>
      </c>
      <c r="BQ121" s="135" t="str">
        <f t="shared" si="186"/>
        <v/>
      </c>
      <c r="BR121" s="135" t="str">
        <f t="shared" si="187"/>
        <v/>
      </c>
      <c r="BS121" s="135" t="str">
        <f t="shared" si="188"/>
        <v/>
      </c>
      <c r="BT121" s="135" t="str">
        <f t="shared" si="189"/>
        <v/>
      </c>
      <c r="BU121" s="135" t="str">
        <f t="shared" si="190"/>
        <v/>
      </c>
      <c r="BV121" s="136" t="str">
        <f>IF(AND(AH121=0,AJ121=0),"",AH121&amp;" - "&amp;AJ121)</f>
        <v/>
      </c>
      <c r="BW121" s="138">
        <f>BW120+AK121</f>
        <v>4</v>
      </c>
      <c r="BX121" s="138">
        <f>AL121+BX120</f>
        <v>0</v>
      </c>
      <c r="BZ121" s="109" t="str">
        <f>IF(BL121="","",BI121)</f>
        <v/>
      </c>
      <c r="CA121" s="109" t="str">
        <f>IF(BZ121="","",CA114)</f>
        <v/>
      </c>
      <c r="CB121" s="109" t="str">
        <f>IF(BL121="","",BK121)</f>
        <v/>
      </c>
      <c r="CC121" s="109" t="str">
        <f>IF(CB121="","",CC114)</f>
        <v/>
      </c>
      <c r="CE121" s="109" t="str">
        <f t="shared" si="112"/>
        <v>:</v>
      </c>
      <c r="CF121" s="109" t="str">
        <f>IF(AH121=AJ121,"",IF(AH121&gt;AJ121,E121,H121))</f>
        <v/>
      </c>
      <c r="CG121" s="109" t="str">
        <f>IF(AH121=AJ121,"",IF(AH121&gt;AJ121,H121,E121))</f>
        <v/>
      </c>
    </row>
    <row r="122" spans="1:85" hidden="1" outlineLevel="1">
      <c r="A122" s="154">
        <f t="shared" si="180"/>
        <v>12</v>
      </c>
      <c r="B122" s="101">
        <v>120</v>
      </c>
      <c r="C122" s="99"/>
      <c r="D122" s="99"/>
      <c r="E122" s="99"/>
      <c r="F122" s="99"/>
      <c r="G122" s="99"/>
      <c r="H122" s="99"/>
      <c r="I122" s="100"/>
      <c r="J122" s="100"/>
      <c r="K122" s="100"/>
      <c r="L122" s="100"/>
      <c r="M122" s="100"/>
      <c r="N122" s="101"/>
      <c r="O122" s="101"/>
      <c r="P122" s="101"/>
      <c r="Q122" s="101"/>
      <c r="R122" s="101"/>
      <c r="S122" s="101"/>
      <c r="T122" s="101"/>
      <c r="U122" s="101"/>
      <c r="V122" s="101"/>
      <c r="W122" s="101"/>
      <c r="X122" s="102"/>
      <c r="Y122" s="102"/>
      <c r="Z122" s="102"/>
      <c r="AA122" s="102"/>
      <c r="AB122" s="102"/>
      <c r="AC122" s="102"/>
      <c r="AD122" s="102"/>
      <c r="AE122" s="102"/>
      <c r="AF122" s="102"/>
      <c r="AG122" s="102"/>
      <c r="AH122" s="103"/>
      <c r="AI122" s="103"/>
      <c r="AJ122" s="104"/>
      <c r="AK122" s="144">
        <f>SUM(AK114:AK121)</f>
        <v>4</v>
      </c>
      <c r="AL122" s="144">
        <f>SUM(AL114:AL121)</f>
        <v>0</v>
      </c>
      <c r="AM122" s="145" t="str">
        <f>IF(OR(ISNA(E114),AK122=AL122),"",IF(D113&lt;G113,AK122&amp;" - "&amp;AL122,AL122&amp;" - "&amp;AK122))</f>
        <v>4 - 0</v>
      </c>
      <c r="AN122" s="145">
        <f>IF(OR(ISNA(E114),AK122=AL122),"",IF(VALUE(LEFT(AM122))&gt;VALUE(RIGHT(AM122)),2,1))</f>
        <v>2</v>
      </c>
      <c r="AT122" s="146"/>
      <c r="AU122" s="147"/>
      <c r="AV122" s="148"/>
      <c r="AW122" s="147"/>
      <c r="AX122" s="148"/>
      <c r="AY122" s="147"/>
      <c r="AZ122" s="147"/>
      <c r="BA122" s="147"/>
      <c r="BB122" s="147"/>
      <c r="BC122" s="149"/>
      <c r="BD122" s="150"/>
      <c r="BE122" s="151"/>
      <c r="BF122" s="151"/>
      <c r="BZ122" t="s">
        <v>140</v>
      </c>
      <c r="CE122" s="109" t="str">
        <f t="shared" si="112"/>
        <v>:</v>
      </c>
      <c r="CF122" s="109" t="s">
        <v>140</v>
      </c>
      <c r="CG122" s="109"/>
    </row>
    <row r="123" spans="1:85" s="109" customFormat="1" hidden="1" outlineLevel="1">
      <c r="A123" s="152">
        <f>A113+1</f>
        <v>13</v>
      </c>
      <c r="B123" s="79">
        <v>121</v>
      </c>
      <c r="C123" s="87">
        <v>3</v>
      </c>
      <c r="D123" s="91">
        <v>8</v>
      </c>
      <c r="E123" s="117" t="s">
        <v>18</v>
      </c>
      <c r="F123" s="87">
        <v>9</v>
      </c>
      <c r="G123" s="91">
        <v>1</v>
      </c>
      <c r="H123" s="81" t="s">
        <v>27</v>
      </c>
      <c r="I123" s="82"/>
      <c r="J123" s="83"/>
      <c r="K123" s="83"/>
      <c r="L123" s="83"/>
      <c r="M123" s="83"/>
      <c r="N123" s="84"/>
      <c r="O123" s="84"/>
      <c r="P123" s="84"/>
      <c r="Q123" s="84"/>
      <c r="R123" s="84"/>
      <c r="S123" s="84"/>
      <c r="T123" s="84"/>
      <c r="U123" s="84"/>
      <c r="V123" s="84"/>
      <c r="W123" s="84"/>
      <c r="X123" s="85"/>
      <c r="Y123" s="85"/>
      <c r="Z123" s="85"/>
      <c r="AA123" s="85"/>
      <c r="AB123" s="85"/>
      <c r="AC123" s="85"/>
      <c r="AD123" s="85"/>
      <c r="AE123" s="85"/>
      <c r="AF123" s="85"/>
      <c r="AG123" s="85"/>
      <c r="AH123" s="85"/>
      <c r="AI123" s="85"/>
      <c r="AJ123" s="86"/>
      <c r="AO123" s="109" t="s">
        <v>132</v>
      </c>
      <c r="AP123" s="109" t="s">
        <v>132</v>
      </c>
      <c r="AT123" s="119" t="str">
        <f>"Match no "&amp;A123</f>
        <v>Match no 13</v>
      </c>
      <c r="AU123" s="120">
        <f>BE131</f>
        <v>0</v>
      </c>
      <c r="AV123" s="121" t="str">
        <f t="shared" ref="AV123:AV131" si="192">E123</f>
        <v>-</v>
      </c>
      <c r="AW123" s="120">
        <f>BF131</f>
        <v>0</v>
      </c>
      <c r="AX123" s="121" t="str">
        <f t="shared" ref="AX123:AX131" si="193">H123</f>
        <v>Maardu LTK</v>
      </c>
      <c r="AY123" s="122" t="s">
        <v>133</v>
      </c>
      <c r="AZ123" s="122" t="s">
        <v>134</v>
      </c>
      <c r="BA123" s="122" t="s">
        <v>135</v>
      </c>
      <c r="BB123" s="122" t="s">
        <v>136</v>
      </c>
      <c r="BC123" s="122" t="s">
        <v>137</v>
      </c>
      <c r="BD123" s="123" t="s">
        <v>138</v>
      </c>
      <c r="BE123" s="292" t="s">
        <v>139</v>
      </c>
      <c r="BF123" s="292"/>
      <c r="BH123" s="124">
        <f>AK132</f>
        <v>0</v>
      </c>
      <c r="BI123" s="125" t="str">
        <f t="shared" ref="BI123:BI131" si="194">E123</f>
        <v>-</v>
      </c>
      <c r="BJ123" s="124">
        <f>AL132</f>
        <v>0</v>
      </c>
      <c r="BK123" s="125" t="str">
        <f t="shared" ref="BK123:BK131" si="195">H123</f>
        <v>Maardu LTK</v>
      </c>
      <c r="BL123" s="287" t="s">
        <v>133</v>
      </c>
      <c r="BM123" s="288"/>
      <c r="BN123" s="287" t="s">
        <v>134</v>
      </c>
      <c r="BO123" s="288"/>
      <c r="BP123" s="287" t="s">
        <v>135</v>
      </c>
      <c r="BQ123" s="288"/>
      <c r="BR123" s="287" t="s">
        <v>136</v>
      </c>
      <c r="BS123" s="288"/>
      <c r="BT123" s="287" t="s">
        <v>137</v>
      </c>
      <c r="BU123" s="288"/>
      <c r="BV123" s="126" t="s">
        <v>138</v>
      </c>
      <c r="BW123" s="289" t="s">
        <v>139</v>
      </c>
      <c r="BX123" s="290"/>
      <c r="BZ123" s="109" t="s">
        <v>140</v>
      </c>
      <c r="CE123" s="109" t="str">
        <f t="shared" si="112"/>
        <v>s:G</v>
      </c>
      <c r="CF123" s="109" t="s">
        <v>140</v>
      </c>
    </row>
    <row r="124" spans="1:85" s="109" customFormat="1" hidden="1" outlineLevel="1">
      <c r="A124" s="116">
        <f t="shared" ref="A124:A132" si="196">A114+1</f>
        <v>13</v>
      </c>
      <c r="B124" s="87">
        <v>122</v>
      </c>
      <c r="C124" s="87">
        <v>4</v>
      </c>
      <c r="D124" s="87" t="s">
        <v>77</v>
      </c>
      <c r="E124" s="88" t="e">
        <v>#N/A</v>
      </c>
      <c r="F124" s="87">
        <v>11</v>
      </c>
      <c r="G124" s="87" t="s">
        <v>78</v>
      </c>
      <c r="H124" s="88" t="e">
        <v>#N/A</v>
      </c>
      <c r="I124" s="89" t="s">
        <v>82</v>
      </c>
      <c r="J124" s="89" t="s">
        <v>82</v>
      </c>
      <c r="K124" s="89" t="s">
        <v>82</v>
      </c>
      <c r="L124" s="89" t="s">
        <v>82</v>
      </c>
      <c r="M124" s="89" t="s">
        <v>82</v>
      </c>
      <c r="N124" s="87">
        <v>0</v>
      </c>
      <c r="O124" s="87">
        <v>0</v>
      </c>
      <c r="P124" s="87">
        <v>0</v>
      </c>
      <c r="Q124" s="87">
        <v>0</v>
      </c>
      <c r="R124" s="87">
        <v>0</v>
      </c>
      <c r="S124" s="87">
        <v>0</v>
      </c>
      <c r="T124" s="87">
        <v>0</v>
      </c>
      <c r="U124" s="87">
        <v>0</v>
      </c>
      <c r="V124" s="87">
        <v>0</v>
      </c>
      <c r="W124" s="87">
        <v>0</v>
      </c>
      <c r="X124" s="90">
        <v>0</v>
      </c>
      <c r="Y124" s="90">
        <v>0</v>
      </c>
      <c r="Z124" s="90">
        <v>0</v>
      </c>
      <c r="AA124" s="90">
        <v>0</v>
      </c>
      <c r="AB124" s="90">
        <v>0</v>
      </c>
      <c r="AC124" s="90">
        <v>0</v>
      </c>
      <c r="AD124" s="90">
        <v>0</v>
      </c>
      <c r="AE124" s="90">
        <v>0</v>
      </c>
      <c r="AF124" s="90">
        <v>0</v>
      </c>
      <c r="AG124" s="90">
        <v>0</v>
      </c>
      <c r="AH124" s="91">
        <v>0</v>
      </c>
      <c r="AI124" s="91" t="s">
        <v>83</v>
      </c>
      <c r="AJ124" s="91">
        <v>0</v>
      </c>
      <c r="AK124" s="128">
        <f>RANK(AH124,AH124:AJ124,1)-1</f>
        <v>0</v>
      </c>
      <c r="AL124" s="128">
        <f>RANK(AJ124,AH124:AJ124,1)-1</f>
        <v>0</v>
      </c>
      <c r="AT124" s="115" t="str">
        <f>VLOOKUP(A123,Voor,4)&amp;" kell "&amp;TEXT(VLOOKUP(A123,Voor,5),"hh:mm")</f>
        <v>IV voor kell 17:30</v>
      </c>
      <c r="AU124" s="129" t="str">
        <f>D124</f>
        <v>A</v>
      </c>
      <c r="AV124" s="130" t="e">
        <f t="shared" si="192"/>
        <v>#N/A</v>
      </c>
      <c r="AW124" s="129" t="str">
        <f>G124</f>
        <v>Y</v>
      </c>
      <c r="AX124" s="130" t="e">
        <f t="shared" si="193"/>
        <v>#N/A</v>
      </c>
      <c r="AY124" s="129" t="str">
        <f>IF(AND(N124=0,O124=0),"",N124&amp;" - "&amp;O124)</f>
        <v/>
      </c>
      <c r="AZ124" s="129" t="str">
        <f>IF(AND(P124=0,Q124=0),"",P124&amp;" - "&amp;Q124)</f>
        <v/>
      </c>
      <c r="BA124" s="129" t="str">
        <f>IF(AND(R124=0,S124=0),"",R124&amp;" - "&amp;S124)</f>
        <v/>
      </c>
      <c r="BB124" s="129" t="str">
        <f>IF(AND(T124=0,U124=0),"",T124&amp;" - "&amp;U124)</f>
        <v/>
      </c>
      <c r="BC124" s="129" t="str">
        <f>IF(AND(V124=0,W124=0),"",V124&amp;" - "&amp;W124)</f>
        <v/>
      </c>
      <c r="BD124" s="131" t="str">
        <f>IF(AND(AH124=0,AJ124=0),"",AH124&amp;" - "&amp;AJ124)</f>
        <v/>
      </c>
      <c r="BE124" s="132">
        <f>AK124</f>
        <v>0</v>
      </c>
      <c r="BF124" s="132">
        <f>AL124</f>
        <v>0</v>
      </c>
      <c r="BH124" s="133" t="str">
        <f>D124</f>
        <v>A</v>
      </c>
      <c r="BI124" s="134" t="e">
        <f t="shared" si="194"/>
        <v>#N/A</v>
      </c>
      <c r="BJ124" s="133" t="str">
        <f>G124</f>
        <v>Y</v>
      </c>
      <c r="BK124" s="134" t="e">
        <f t="shared" si="195"/>
        <v>#N/A</v>
      </c>
      <c r="BL124" s="135" t="str">
        <f t="shared" ref="BL124:BL131" si="197">IF(AND(N124=0,O124=0),"",N124)</f>
        <v/>
      </c>
      <c r="BM124" s="135" t="str">
        <f t="shared" ref="BM124:BM131" si="198">IF(AND(N124=0,O124=0),"",O124)</f>
        <v/>
      </c>
      <c r="BN124" s="135" t="str">
        <f t="shared" ref="BN124:BN131" si="199">IF(AND(P124=0,Q124=0),"",P124)</f>
        <v/>
      </c>
      <c r="BO124" s="135" t="str">
        <f t="shared" ref="BO124:BO131" si="200">IF(AND(P124=0,Q124=0),"",Q124)</f>
        <v/>
      </c>
      <c r="BP124" s="135" t="str">
        <f t="shared" ref="BP124:BP131" si="201">IF(AND(R124=0,S124=0),"",R124)</f>
        <v/>
      </c>
      <c r="BQ124" s="135" t="str">
        <f t="shared" ref="BQ124:BQ131" si="202">IF(AND(R124=0,S124=0),"",S124)</f>
        <v/>
      </c>
      <c r="BR124" s="135" t="str">
        <f t="shared" ref="BR124:BR131" si="203">IF(AND(T124=0,U124=0),"",T124)</f>
        <v/>
      </c>
      <c r="BS124" s="135" t="str">
        <f t="shared" ref="BS124:BS131" si="204">IF(AND(T124=0,U124=0),"",U124)</f>
        <v/>
      </c>
      <c r="BT124" s="135" t="str">
        <f t="shared" ref="BT124:BT131" si="205">IF(AND(V124=0,W124=0),"",V124)</f>
        <v/>
      </c>
      <c r="BU124" s="135" t="str">
        <f t="shared" ref="BU124:BU131" si="206">IF(AND(V124=0,W124=0),"",W124)</f>
        <v/>
      </c>
      <c r="BV124" s="136" t="str">
        <f>IF(AND(AH124=0,AJ124=0),"",AH124&amp;" - "&amp;AJ124)</f>
        <v/>
      </c>
      <c r="BW124" s="137">
        <f>AK124</f>
        <v>0</v>
      </c>
      <c r="BX124" s="137">
        <f>AL124</f>
        <v>0</v>
      </c>
      <c r="BZ124" s="109" t="str">
        <f>IF(BL124="","",BI124)</f>
        <v/>
      </c>
      <c r="CA124" s="109" t="str">
        <f>IF(BZ124="","",BI123)</f>
        <v/>
      </c>
      <c r="CB124" s="109" t="str">
        <f>IF(BL124="","",BK124)</f>
        <v/>
      </c>
      <c r="CC124" s="109" t="str">
        <f>IF(CB124="","",BK123)</f>
        <v/>
      </c>
      <c r="CE124" s="109" t="str">
        <f t="shared" si="112"/>
        <v>:</v>
      </c>
      <c r="CF124" s="109" t="str">
        <f>IF(AH124=AJ124,"",IF(AH124&gt;AJ124,E124,H124))</f>
        <v/>
      </c>
      <c r="CG124" s="109" t="str">
        <f>IF(AH124=AJ124,"",IF(AH124&gt;AJ124,H124,E124))</f>
        <v/>
      </c>
    </row>
    <row r="125" spans="1:85" s="109" customFormat="1" hidden="1" outlineLevel="1">
      <c r="A125" s="116">
        <f t="shared" si="196"/>
        <v>13</v>
      </c>
      <c r="B125" s="87">
        <v>123</v>
      </c>
      <c r="C125" s="87">
        <v>5</v>
      </c>
      <c r="D125" s="87" t="s">
        <v>84</v>
      </c>
      <c r="E125" s="88" t="e">
        <v>#N/A</v>
      </c>
      <c r="F125" s="87">
        <v>10</v>
      </c>
      <c r="G125" s="87" t="s">
        <v>85</v>
      </c>
      <c r="H125" s="88" t="e">
        <v>#N/A</v>
      </c>
      <c r="I125" s="89" t="s">
        <v>82</v>
      </c>
      <c r="J125" s="89" t="s">
        <v>82</v>
      </c>
      <c r="K125" s="89" t="s">
        <v>82</v>
      </c>
      <c r="L125" s="89" t="s">
        <v>82</v>
      </c>
      <c r="M125" s="89" t="s">
        <v>82</v>
      </c>
      <c r="N125" s="87">
        <v>0</v>
      </c>
      <c r="O125" s="87">
        <v>0</v>
      </c>
      <c r="P125" s="87">
        <v>0</v>
      </c>
      <c r="Q125" s="87">
        <v>0</v>
      </c>
      <c r="R125" s="87">
        <v>0</v>
      </c>
      <c r="S125" s="87">
        <v>0</v>
      </c>
      <c r="T125" s="87">
        <v>0</v>
      </c>
      <c r="U125" s="87">
        <v>0</v>
      </c>
      <c r="V125" s="87">
        <v>0</v>
      </c>
      <c r="W125" s="87">
        <v>0</v>
      </c>
      <c r="X125" s="90">
        <v>0</v>
      </c>
      <c r="Y125" s="90">
        <v>0</v>
      </c>
      <c r="Z125" s="90">
        <v>0</v>
      </c>
      <c r="AA125" s="90">
        <v>0</v>
      </c>
      <c r="AB125" s="90">
        <v>0</v>
      </c>
      <c r="AC125" s="90">
        <v>0</v>
      </c>
      <c r="AD125" s="90">
        <v>0</v>
      </c>
      <c r="AE125" s="90">
        <v>0</v>
      </c>
      <c r="AF125" s="90">
        <v>0</v>
      </c>
      <c r="AG125" s="90">
        <v>0</v>
      </c>
      <c r="AH125" s="91">
        <v>0</v>
      </c>
      <c r="AI125" s="91" t="s">
        <v>83</v>
      </c>
      <c r="AJ125" s="91">
        <v>0</v>
      </c>
      <c r="AK125" s="128">
        <f>RANK(AH125,AH125:AJ125,1)-1</f>
        <v>0</v>
      </c>
      <c r="AL125" s="128">
        <f>RANK(AJ125,AH125:AJ125,1)-1</f>
        <v>0</v>
      </c>
      <c r="AT125" s="115" t="str">
        <f>"Laud: "&amp;VLOOKUP(A123,Voor,8)</f>
        <v>Laud: 12</v>
      </c>
      <c r="AU125" s="129" t="str">
        <f>D125</f>
        <v>B</v>
      </c>
      <c r="AV125" s="130" t="e">
        <f t="shared" si="192"/>
        <v>#N/A</v>
      </c>
      <c r="AW125" s="129" t="str">
        <f>G125</f>
        <v>X</v>
      </c>
      <c r="AX125" s="130" t="e">
        <f t="shared" si="193"/>
        <v>#N/A</v>
      </c>
      <c r="AY125" s="129" t="str">
        <f>IF(AND(N125=0,O125=0),"",N125&amp;" - "&amp;O125)</f>
        <v/>
      </c>
      <c r="AZ125" s="129" t="str">
        <f>IF(AND(P125=0,Q125=0),"",P125&amp;" - "&amp;Q125)</f>
        <v/>
      </c>
      <c r="BA125" s="129" t="str">
        <f>IF(AND(R125=0,S125=0),"",R125&amp;" - "&amp;S125)</f>
        <v/>
      </c>
      <c r="BB125" s="129" t="str">
        <f>IF(AND(T125=0,U125=0),"",T125&amp;" - "&amp;U125)</f>
        <v/>
      </c>
      <c r="BC125" s="129" t="str">
        <f>IF(AND(V125=0,W125=0),"",V125&amp;" - "&amp;W125)</f>
        <v/>
      </c>
      <c r="BD125" s="131" t="str">
        <f>IF(AND(AH125=0,AJ125=0),"",AH125&amp;" - "&amp;AJ125)</f>
        <v/>
      </c>
      <c r="BE125" s="132">
        <f t="shared" ref="BE125:BF127" si="207">BE124+AK125</f>
        <v>0</v>
      </c>
      <c r="BF125" s="132">
        <f t="shared" si="207"/>
        <v>0</v>
      </c>
      <c r="BH125" s="129" t="str">
        <f>D125</f>
        <v>B</v>
      </c>
      <c r="BI125" s="130" t="e">
        <f t="shared" si="194"/>
        <v>#N/A</v>
      </c>
      <c r="BJ125" s="129" t="str">
        <f>G125</f>
        <v>X</v>
      </c>
      <c r="BK125" s="130" t="e">
        <f t="shared" si="195"/>
        <v>#N/A</v>
      </c>
      <c r="BL125" s="135" t="str">
        <f t="shared" si="197"/>
        <v/>
      </c>
      <c r="BM125" s="135" t="str">
        <f t="shared" si="198"/>
        <v/>
      </c>
      <c r="BN125" s="135" t="str">
        <f t="shared" si="199"/>
        <v/>
      </c>
      <c r="BO125" s="135" t="str">
        <f t="shared" si="200"/>
        <v/>
      </c>
      <c r="BP125" s="135" t="str">
        <f t="shared" si="201"/>
        <v/>
      </c>
      <c r="BQ125" s="135" t="str">
        <f t="shared" si="202"/>
        <v/>
      </c>
      <c r="BR125" s="135" t="str">
        <f t="shared" si="203"/>
        <v/>
      </c>
      <c r="BS125" s="135" t="str">
        <f t="shared" si="204"/>
        <v/>
      </c>
      <c r="BT125" s="135" t="str">
        <f t="shared" si="205"/>
        <v/>
      </c>
      <c r="BU125" s="135" t="str">
        <f t="shared" si="206"/>
        <v/>
      </c>
      <c r="BV125" s="136" t="str">
        <f>IF(AND(AH125=0,AJ125=0),"",AH125&amp;" - "&amp;AJ125)</f>
        <v/>
      </c>
      <c r="BW125" s="138">
        <f>BW124+AK125</f>
        <v>0</v>
      </c>
      <c r="BX125" s="138">
        <f>AL125+BX124</f>
        <v>0</v>
      </c>
      <c r="BZ125" s="109" t="str">
        <f>IF(BL125="","",BI125)</f>
        <v/>
      </c>
      <c r="CA125" s="109" t="str">
        <f>IF(BZ125="","",CA124)</f>
        <v/>
      </c>
      <c r="CB125" s="109" t="str">
        <f>IF(BL125="","",BK125)</f>
        <v/>
      </c>
      <c r="CC125" s="109" t="str">
        <f>IF(CB125="","",CC124)</f>
        <v/>
      </c>
      <c r="CE125" s="109" t="str">
        <f t="shared" si="112"/>
        <v>:</v>
      </c>
      <c r="CF125" s="109" t="str">
        <f>IF(AH125=AJ125,"",IF(AH125&gt;AJ125,E125,H125))</f>
        <v/>
      </c>
      <c r="CG125" s="109" t="str">
        <f>IF(AH125=AJ125,"",IF(AH125&gt;AJ125,H125,E125))</f>
        <v/>
      </c>
    </row>
    <row r="126" spans="1:85" s="109" customFormat="1" hidden="1" outlineLevel="1">
      <c r="A126" s="116">
        <f t="shared" si="196"/>
        <v>13</v>
      </c>
      <c r="B126" s="87">
        <v>124</v>
      </c>
      <c r="C126" s="87">
        <v>6</v>
      </c>
      <c r="D126" s="87" t="s">
        <v>87</v>
      </c>
      <c r="E126" s="88" t="e">
        <v>#N/A</v>
      </c>
      <c r="F126" s="87">
        <v>12</v>
      </c>
      <c r="G126" s="87" t="s">
        <v>88</v>
      </c>
      <c r="H126" s="88" t="e">
        <v>#N/A</v>
      </c>
      <c r="I126" s="89" t="s">
        <v>82</v>
      </c>
      <c r="J126" s="89" t="s">
        <v>82</v>
      </c>
      <c r="K126" s="89" t="s">
        <v>82</v>
      </c>
      <c r="L126" s="89" t="s">
        <v>82</v>
      </c>
      <c r="M126" s="89" t="s">
        <v>82</v>
      </c>
      <c r="N126" s="87">
        <v>0</v>
      </c>
      <c r="O126" s="87">
        <v>0</v>
      </c>
      <c r="P126" s="87">
        <v>0</v>
      </c>
      <c r="Q126" s="87">
        <v>0</v>
      </c>
      <c r="R126" s="87">
        <v>0</v>
      </c>
      <c r="S126" s="87">
        <v>0</v>
      </c>
      <c r="T126" s="87">
        <v>0</v>
      </c>
      <c r="U126" s="87">
        <v>0</v>
      </c>
      <c r="V126" s="87">
        <v>0</v>
      </c>
      <c r="W126" s="87">
        <v>0</v>
      </c>
      <c r="X126" s="90">
        <v>0</v>
      </c>
      <c r="Y126" s="90">
        <v>0</v>
      </c>
      <c r="Z126" s="90">
        <v>0</v>
      </c>
      <c r="AA126" s="90">
        <v>0</v>
      </c>
      <c r="AB126" s="90">
        <v>0</v>
      </c>
      <c r="AC126" s="90">
        <v>0</v>
      </c>
      <c r="AD126" s="90">
        <v>0</v>
      </c>
      <c r="AE126" s="90">
        <v>0</v>
      </c>
      <c r="AF126" s="90">
        <v>0</v>
      </c>
      <c r="AG126" s="90">
        <v>0</v>
      </c>
      <c r="AH126" s="91">
        <v>0</v>
      </c>
      <c r="AI126" s="91" t="s">
        <v>83</v>
      </c>
      <c r="AJ126" s="91">
        <v>0</v>
      </c>
      <c r="AK126" s="128">
        <f>RANK(AH126,AH126:AJ126,1)-1</f>
        <v>0</v>
      </c>
      <c r="AL126" s="128">
        <f>RANK(AJ126,AH126:AJ126,1)-1</f>
        <v>0</v>
      </c>
      <c r="AT126" s="115"/>
      <c r="AU126" s="129" t="str">
        <f>D126</f>
        <v>C</v>
      </c>
      <c r="AV126" s="130" t="e">
        <f t="shared" si="192"/>
        <v>#N/A</v>
      </c>
      <c r="AW126" s="129" t="str">
        <f>G126</f>
        <v>Z</v>
      </c>
      <c r="AX126" s="130" t="e">
        <f t="shared" si="193"/>
        <v>#N/A</v>
      </c>
      <c r="AY126" s="129" t="str">
        <f>IF(AND(N126=0,O126=0),"",N126&amp;" - "&amp;O126)</f>
        <v/>
      </c>
      <c r="AZ126" s="129" t="str">
        <f>IF(AND(P126=0,Q126=0),"",P126&amp;" - "&amp;Q126)</f>
        <v/>
      </c>
      <c r="BA126" s="129" t="str">
        <f>IF(AND(R126=0,S126=0),"",R126&amp;" - "&amp;S126)</f>
        <v/>
      </c>
      <c r="BB126" s="129" t="str">
        <f>IF(AND(T126=0,U126=0),"",T126&amp;" - "&amp;U126)</f>
        <v/>
      </c>
      <c r="BC126" s="129" t="str">
        <f>IF(AND(V126=0,W126=0),"",V126&amp;" - "&amp;W126)</f>
        <v/>
      </c>
      <c r="BD126" s="131" t="str">
        <f>IF(AND(AH126=0,AJ126=0),"",AH126&amp;" - "&amp;AJ126)</f>
        <v/>
      </c>
      <c r="BE126" s="132">
        <f t="shared" si="207"/>
        <v>0</v>
      </c>
      <c r="BF126" s="132">
        <f t="shared" si="207"/>
        <v>0</v>
      </c>
      <c r="BH126" s="129" t="str">
        <f>D126</f>
        <v>C</v>
      </c>
      <c r="BI126" s="130" t="e">
        <f t="shared" si="194"/>
        <v>#N/A</v>
      </c>
      <c r="BJ126" s="129" t="str">
        <f>G126</f>
        <v>Z</v>
      </c>
      <c r="BK126" s="130" t="e">
        <f t="shared" si="195"/>
        <v>#N/A</v>
      </c>
      <c r="BL126" s="135" t="str">
        <f t="shared" si="197"/>
        <v/>
      </c>
      <c r="BM126" s="135" t="str">
        <f t="shared" si="198"/>
        <v/>
      </c>
      <c r="BN126" s="135" t="str">
        <f t="shared" si="199"/>
        <v/>
      </c>
      <c r="BO126" s="135" t="str">
        <f t="shared" si="200"/>
        <v/>
      </c>
      <c r="BP126" s="135" t="str">
        <f t="shared" si="201"/>
        <v/>
      </c>
      <c r="BQ126" s="135" t="str">
        <f t="shared" si="202"/>
        <v/>
      </c>
      <c r="BR126" s="135" t="str">
        <f t="shared" si="203"/>
        <v/>
      </c>
      <c r="BS126" s="135" t="str">
        <f t="shared" si="204"/>
        <v/>
      </c>
      <c r="BT126" s="135" t="str">
        <f t="shared" si="205"/>
        <v/>
      </c>
      <c r="BU126" s="135" t="str">
        <f t="shared" si="206"/>
        <v/>
      </c>
      <c r="BV126" s="136" t="str">
        <f>IF(AND(AH126=0,AJ126=0),"",AH126&amp;" - "&amp;AJ126)</f>
        <v/>
      </c>
      <c r="BW126" s="138">
        <f>BW125+AK126</f>
        <v>0</v>
      </c>
      <c r="BX126" s="138">
        <f>AL126+BX125</f>
        <v>0</v>
      </c>
      <c r="BZ126" s="109" t="str">
        <f>IF(BL126="","",BI126)</f>
        <v/>
      </c>
      <c r="CA126" s="109" t="str">
        <f>IF(BZ126="","",CA124)</f>
        <v/>
      </c>
      <c r="CB126" s="109" t="str">
        <f>IF(BL126="","",BK126)</f>
        <v/>
      </c>
      <c r="CC126" s="109" t="str">
        <f>IF(CB126="","",CC124)</f>
        <v/>
      </c>
      <c r="CE126" s="109" t="str">
        <f t="shared" si="112"/>
        <v>:</v>
      </c>
      <c r="CF126" s="109" t="str">
        <f>IF(AH126=AJ126,"",IF(AH126&gt;AJ126,E126,H126))</f>
        <v/>
      </c>
      <c r="CG126" s="109" t="str">
        <f>IF(AH126=AJ126,"",IF(AH126&gt;AJ126,H126,E126))</f>
        <v/>
      </c>
    </row>
    <row r="127" spans="1:85" s="109" customFormat="1" hidden="1" outlineLevel="1">
      <c r="A127" s="116">
        <f t="shared" si="196"/>
        <v>13</v>
      </c>
      <c r="B127" s="87">
        <v>125</v>
      </c>
      <c r="C127" s="92">
        <v>5</v>
      </c>
      <c r="D127" s="87"/>
      <c r="E127" s="88" t="e">
        <v>#N/A</v>
      </c>
      <c r="F127" s="92">
        <v>10</v>
      </c>
      <c r="G127" s="87"/>
      <c r="H127" s="88" t="e">
        <v>#N/A</v>
      </c>
      <c r="I127" s="291" t="s">
        <v>82</v>
      </c>
      <c r="J127" s="291" t="s">
        <v>82</v>
      </c>
      <c r="K127" s="291" t="s">
        <v>82</v>
      </c>
      <c r="L127" s="291" t="s">
        <v>82</v>
      </c>
      <c r="M127" s="291" t="s">
        <v>82</v>
      </c>
      <c r="N127" s="285">
        <v>0</v>
      </c>
      <c r="O127" s="285">
        <v>0</v>
      </c>
      <c r="P127" s="285">
        <v>0</v>
      </c>
      <c r="Q127" s="285">
        <v>0</v>
      </c>
      <c r="R127" s="285">
        <v>0</v>
      </c>
      <c r="S127" s="285">
        <v>0</v>
      </c>
      <c r="T127" s="285">
        <v>0</v>
      </c>
      <c r="U127" s="285">
        <v>0</v>
      </c>
      <c r="V127" s="285">
        <v>0</v>
      </c>
      <c r="W127" s="285">
        <v>0</v>
      </c>
      <c r="X127" s="293">
        <v>0</v>
      </c>
      <c r="Y127" s="293">
        <v>0</v>
      </c>
      <c r="Z127" s="293">
        <v>0</v>
      </c>
      <c r="AA127" s="293">
        <v>0</v>
      </c>
      <c r="AB127" s="293">
        <v>0</v>
      </c>
      <c r="AC127" s="293">
        <v>0</v>
      </c>
      <c r="AD127" s="293">
        <v>0</v>
      </c>
      <c r="AE127" s="293">
        <v>0</v>
      </c>
      <c r="AF127" s="293">
        <v>0</v>
      </c>
      <c r="AG127" s="293">
        <v>0</v>
      </c>
      <c r="AH127" s="295">
        <v>0</v>
      </c>
      <c r="AI127" s="295" t="s">
        <v>83</v>
      </c>
      <c r="AJ127" s="295">
        <v>0</v>
      </c>
      <c r="AK127" s="298">
        <f>RANK(AH127,AH127:AJ127,1)-1</f>
        <v>0</v>
      </c>
      <c r="AL127" s="299">
        <f>RANK(AJ127,AH127:AJ127,1)-1</f>
        <v>0</v>
      </c>
      <c r="AT127" s="115"/>
      <c r="AU127" s="300" t="s">
        <v>143</v>
      </c>
      <c r="AV127" s="130" t="e">
        <f t="shared" si="192"/>
        <v>#N/A</v>
      </c>
      <c r="AW127" s="300" t="s">
        <v>143</v>
      </c>
      <c r="AX127" s="130" t="e">
        <f t="shared" si="193"/>
        <v>#N/A</v>
      </c>
      <c r="AY127" s="302" t="str">
        <f>IF(AND(N127=0,O127=0),"",N127&amp;" - "&amp;O127)</f>
        <v/>
      </c>
      <c r="AZ127" s="302" t="str">
        <f>IF(AND(P127=0,Q127=0),"",P127&amp;" - "&amp;Q127)</f>
        <v/>
      </c>
      <c r="BA127" s="302" t="str">
        <f>IF(AND(R127=0,S127=0),"",R127&amp;" - "&amp;S127)</f>
        <v/>
      </c>
      <c r="BB127" s="302" t="str">
        <f>IF(AND(T127=0,U127=0),"",T127&amp;" - "&amp;U127)</f>
        <v/>
      </c>
      <c r="BC127" s="302" t="str">
        <f>IF(AND(V127=0,W127=0),"",V127&amp;" - "&amp;W127)</f>
        <v/>
      </c>
      <c r="BD127" s="309" t="str">
        <f>IF(AND(AH127=0,AJ127=0),"",AH127&amp;" - "&amp;AJ127)</f>
        <v/>
      </c>
      <c r="BE127" s="297">
        <f t="shared" si="207"/>
        <v>0</v>
      </c>
      <c r="BF127" s="297">
        <f t="shared" si="207"/>
        <v>0</v>
      </c>
      <c r="BH127" s="129"/>
      <c r="BI127" s="130" t="e">
        <f t="shared" si="194"/>
        <v>#N/A</v>
      </c>
      <c r="BJ127" s="129"/>
      <c r="BK127" s="130" t="e">
        <f t="shared" si="195"/>
        <v>#N/A</v>
      </c>
      <c r="BL127" s="305" t="str">
        <f t="shared" si="197"/>
        <v/>
      </c>
      <c r="BM127" s="305" t="str">
        <f t="shared" si="198"/>
        <v/>
      </c>
      <c r="BN127" s="305" t="str">
        <f t="shared" si="199"/>
        <v/>
      </c>
      <c r="BO127" s="305" t="str">
        <f t="shared" si="200"/>
        <v/>
      </c>
      <c r="BP127" s="305" t="str">
        <f t="shared" si="201"/>
        <v/>
      </c>
      <c r="BQ127" s="305" t="str">
        <f t="shared" si="202"/>
        <v/>
      </c>
      <c r="BR127" s="305" t="str">
        <f t="shared" si="203"/>
        <v/>
      </c>
      <c r="BS127" s="305" t="str">
        <f t="shared" si="204"/>
        <v/>
      </c>
      <c r="BT127" s="305" t="str">
        <f t="shared" si="205"/>
        <v/>
      </c>
      <c r="BU127" s="305" t="str">
        <f t="shared" si="206"/>
        <v/>
      </c>
      <c r="BV127" s="307" t="str">
        <f>IF(AND(AH127=0,AJ127=0),"",AH127&amp;" - "&amp;AJ127)</f>
        <v/>
      </c>
      <c r="BW127" s="303">
        <f>AK127+BW126</f>
        <v>0</v>
      </c>
      <c r="BX127" s="303">
        <f>AL127+BX126</f>
        <v>0</v>
      </c>
      <c r="CE127" s="109" t="str">
        <f t="shared" si="112"/>
        <v>:</v>
      </c>
    </row>
    <row r="128" spans="1:85" s="109" customFormat="1" hidden="1" outlineLevel="1">
      <c r="A128" s="116">
        <f t="shared" si="196"/>
        <v>13</v>
      </c>
      <c r="B128" s="87">
        <v>126</v>
      </c>
      <c r="C128" s="92">
        <v>4</v>
      </c>
      <c r="D128" s="87"/>
      <c r="E128" s="88" t="e">
        <v>#N/A</v>
      </c>
      <c r="F128" s="92">
        <v>12</v>
      </c>
      <c r="G128" s="87"/>
      <c r="H128" s="88" t="e">
        <v>#N/A</v>
      </c>
      <c r="I128" s="291"/>
      <c r="J128" s="291"/>
      <c r="K128" s="291"/>
      <c r="L128" s="291"/>
      <c r="M128" s="291"/>
      <c r="N128" s="286"/>
      <c r="O128" s="286"/>
      <c r="P128" s="286"/>
      <c r="Q128" s="286"/>
      <c r="R128" s="286"/>
      <c r="S128" s="286"/>
      <c r="T128" s="286"/>
      <c r="U128" s="286"/>
      <c r="V128" s="286"/>
      <c r="W128" s="286"/>
      <c r="X128" s="294"/>
      <c r="Y128" s="294"/>
      <c r="Z128" s="294"/>
      <c r="AA128" s="294"/>
      <c r="AB128" s="294"/>
      <c r="AC128" s="294"/>
      <c r="AD128" s="294"/>
      <c r="AE128" s="294"/>
      <c r="AF128" s="294"/>
      <c r="AG128" s="294"/>
      <c r="AH128" s="296"/>
      <c r="AI128" s="296"/>
      <c r="AJ128" s="296"/>
      <c r="AK128" s="298"/>
      <c r="AL128" s="299"/>
      <c r="AT128" s="115"/>
      <c r="AU128" s="301"/>
      <c r="AV128" s="130" t="e">
        <f t="shared" si="192"/>
        <v>#N/A</v>
      </c>
      <c r="AW128" s="301"/>
      <c r="AX128" s="130" t="e">
        <f t="shared" si="193"/>
        <v>#N/A</v>
      </c>
      <c r="AY128" s="302"/>
      <c r="AZ128" s="302"/>
      <c r="BA128" s="302"/>
      <c r="BB128" s="302"/>
      <c r="BC128" s="302"/>
      <c r="BD128" s="309"/>
      <c r="BE128" s="297"/>
      <c r="BF128" s="297"/>
      <c r="BH128" s="129"/>
      <c r="BI128" s="130" t="e">
        <f t="shared" si="194"/>
        <v>#N/A</v>
      </c>
      <c r="BJ128" s="129"/>
      <c r="BK128" s="130" t="e">
        <f t="shared" si="195"/>
        <v>#N/A</v>
      </c>
      <c r="BL128" s="306" t="str">
        <f t="shared" si="197"/>
        <v/>
      </c>
      <c r="BM128" s="306" t="str">
        <f t="shared" si="198"/>
        <v/>
      </c>
      <c r="BN128" s="306" t="str">
        <f t="shared" si="199"/>
        <v/>
      </c>
      <c r="BO128" s="306" t="str">
        <f t="shared" si="200"/>
        <v/>
      </c>
      <c r="BP128" s="306" t="str">
        <f t="shared" si="201"/>
        <v/>
      </c>
      <c r="BQ128" s="306" t="str">
        <f t="shared" si="202"/>
        <v/>
      </c>
      <c r="BR128" s="306" t="str">
        <f t="shared" si="203"/>
        <v/>
      </c>
      <c r="BS128" s="306" t="str">
        <f t="shared" si="204"/>
        <v/>
      </c>
      <c r="BT128" s="306" t="str">
        <f t="shared" si="205"/>
        <v/>
      </c>
      <c r="BU128" s="306" t="str">
        <f t="shared" si="206"/>
        <v/>
      </c>
      <c r="BV128" s="308"/>
      <c r="BW128" s="304"/>
      <c r="BX128" s="304"/>
      <c r="CE128" s="109" t="str">
        <f t="shared" si="112"/>
        <v>:</v>
      </c>
    </row>
    <row r="129" spans="1:85" s="109" customFormat="1" hidden="1" outlineLevel="1">
      <c r="A129" s="116">
        <f t="shared" si="196"/>
        <v>13</v>
      </c>
      <c r="B129" s="87">
        <v>127</v>
      </c>
      <c r="C129" s="87">
        <v>4</v>
      </c>
      <c r="D129" s="87" t="s">
        <v>77</v>
      </c>
      <c r="E129" s="88" t="e">
        <v>#N/A</v>
      </c>
      <c r="F129" s="87">
        <v>10</v>
      </c>
      <c r="G129" s="87" t="s">
        <v>85</v>
      </c>
      <c r="H129" s="88" t="e">
        <v>#N/A</v>
      </c>
      <c r="I129" s="89" t="s">
        <v>82</v>
      </c>
      <c r="J129" s="89" t="s">
        <v>82</v>
      </c>
      <c r="K129" s="89" t="s">
        <v>82</v>
      </c>
      <c r="L129" s="89" t="s">
        <v>82</v>
      </c>
      <c r="M129" s="89" t="s">
        <v>82</v>
      </c>
      <c r="N129" s="87">
        <v>0</v>
      </c>
      <c r="O129" s="87">
        <v>0</v>
      </c>
      <c r="P129" s="87">
        <v>0</v>
      </c>
      <c r="Q129" s="87">
        <v>0</v>
      </c>
      <c r="R129" s="87">
        <v>0</v>
      </c>
      <c r="S129" s="87">
        <v>0</v>
      </c>
      <c r="T129" s="87">
        <v>0</v>
      </c>
      <c r="U129" s="87">
        <v>0</v>
      </c>
      <c r="V129" s="87">
        <v>0</v>
      </c>
      <c r="W129" s="87">
        <v>0</v>
      </c>
      <c r="X129" s="90">
        <v>0</v>
      </c>
      <c r="Y129" s="90">
        <v>0</v>
      </c>
      <c r="Z129" s="90">
        <v>0</v>
      </c>
      <c r="AA129" s="90">
        <v>0</v>
      </c>
      <c r="AB129" s="90">
        <v>0</v>
      </c>
      <c r="AC129" s="90">
        <v>0</v>
      </c>
      <c r="AD129" s="90">
        <v>0</v>
      </c>
      <c r="AE129" s="90">
        <v>0</v>
      </c>
      <c r="AF129" s="90">
        <v>0</v>
      </c>
      <c r="AG129" s="90">
        <v>0</v>
      </c>
      <c r="AH129" s="91">
        <v>0</v>
      </c>
      <c r="AI129" s="91" t="s">
        <v>83</v>
      </c>
      <c r="AJ129" s="91">
        <v>0</v>
      </c>
      <c r="AK129" s="128">
        <f>RANK(AH129,AH129:AJ129,1)-1</f>
        <v>0</v>
      </c>
      <c r="AL129" s="128">
        <f>RANK(AJ129,AH129:AJ129,1)-1</f>
        <v>0</v>
      </c>
      <c r="AM129" s="114"/>
      <c r="AN129" s="114"/>
      <c r="AO129" s="139"/>
      <c r="AP129" s="139"/>
      <c r="AQ129" s="139"/>
      <c r="AR129" s="139"/>
      <c r="AT129" s="115"/>
      <c r="AU129" s="129" t="str">
        <f>D129</f>
        <v>A</v>
      </c>
      <c r="AV129" s="130" t="e">
        <f t="shared" si="192"/>
        <v>#N/A</v>
      </c>
      <c r="AW129" s="129" t="str">
        <f>G129</f>
        <v>X</v>
      </c>
      <c r="AX129" s="130" t="e">
        <f t="shared" si="193"/>
        <v>#N/A</v>
      </c>
      <c r="AY129" s="129" t="str">
        <f>IF(AND(N129=0,O129=0),"",N129&amp;" - "&amp;O129)</f>
        <v/>
      </c>
      <c r="AZ129" s="129" t="str">
        <f>IF(AND(P129=0,Q129=0),"",P129&amp;" - "&amp;Q129)</f>
        <v/>
      </c>
      <c r="BA129" s="129" t="str">
        <f>IF(AND(R129=0,S129=0),"",R129&amp;" - "&amp;S129)</f>
        <v/>
      </c>
      <c r="BB129" s="129" t="str">
        <f>IF(AND(T129=0,U129=0),"",T129&amp;" - "&amp;U129)</f>
        <v/>
      </c>
      <c r="BC129" s="129" t="str">
        <f>IF(AND(V129=0,W129=0),"",V129&amp;" - "&amp;W129)</f>
        <v/>
      </c>
      <c r="BD129" s="131" t="str">
        <f>IF(AND(AH129=0,AJ129=0),"",AH129&amp;" - "&amp;AJ129)</f>
        <v/>
      </c>
      <c r="BE129" s="132">
        <f>BE127+AK129</f>
        <v>0</v>
      </c>
      <c r="BF129" s="132">
        <f>BF127+AL129</f>
        <v>0</v>
      </c>
      <c r="BH129" s="129" t="str">
        <f>D129</f>
        <v>A</v>
      </c>
      <c r="BI129" s="130" t="e">
        <f t="shared" si="194"/>
        <v>#N/A</v>
      </c>
      <c r="BJ129" s="129" t="str">
        <f>G129</f>
        <v>X</v>
      </c>
      <c r="BK129" s="130" t="e">
        <f t="shared" si="195"/>
        <v>#N/A</v>
      </c>
      <c r="BL129" s="135" t="str">
        <f t="shared" si="197"/>
        <v/>
      </c>
      <c r="BM129" s="135" t="str">
        <f t="shared" si="198"/>
        <v/>
      </c>
      <c r="BN129" s="135" t="str">
        <f t="shared" si="199"/>
        <v/>
      </c>
      <c r="BO129" s="135" t="str">
        <f t="shared" si="200"/>
        <v/>
      </c>
      <c r="BP129" s="135" t="str">
        <f t="shared" si="201"/>
        <v/>
      </c>
      <c r="BQ129" s="135" t="str">
        <f t="shared" si="202"/>
        <v/>
      </c>
      <c r="BR129" s="135" t="str">
        <f t="shared" si="203"/>
        <v/>
      </c>
      <c r="BS129" s="135" t="str">
        <f t="shared" si="204"/>
        <v/>
      </c>
      <c r="BT129" s="135" t="str">
        <f t="shared" si="205"/>
        <v/>
      </c>
      <c r="BU129" s="135" t="str">
        <f t="shared" si="206"/>
        <v/>
      </c>
      <c r="BV129" s="136" t="str">
        <f>IF(AND(AH129=0,AJ129=0),"",AH129&amp;" - "&amp;AJ129)</f>
        <v/>
      </c>
      <c r="BW129" s="138">
        <f>BW127+AK129</f>
        <v>0</v>
      </c>
      <c r="BX129" s="138">
        <f>AL129+BX127</f>
        <v>0</v>
      </c>
      <c r="BZ129" s="109" t="str">
        <f>IF(BL129="","",BI129)</f>
        <v/>
      </c>
      <c r="CA129" s="109" t="str">
        <f>IF(BZ129="","",CA124)</f>
        <v/>
      </c>
      <c r="CB129" s="109" t="str">
        <f>IF(BL129="","",BK129)</f>
        <v/>
      </c>
      <c r="CC129" s="109" t="str">
        <f>IF(CB129="","",CC124)</f>
        <v/>
      </c>
      <c r="CE129" s="109" t="str">
        <f t="shared" si="112"/>
        <v>:</v>
      </c>
      <c r="CF129" s="109" t="str">
        <f>IF(AH129=AJ129,"",IF(AH129&gt;AJ129,E129,H129))</f>
        <v/>
      </c>
      <c r="CG129" s="109" t="str">
        <f>IF(AH129=AJ129,"",IF(AH129&gt;AJ129,H129,E129))</f>
        <v/>
      </c>
    </row>
    <row r="130" spans="1:85" hidden="1" outlineLevel="1">
      <c r="A130" s="116">
        <f t="shared" si="196"/>
        <v>13</v>
      </c>
      <c r="B130" s="87">
        <v>128</v>
      </c>
      <c r="C130" s="93">
        <v>6</v>
      </c>
      <c r="D130" s="93" t="s">
        <v>87</v>
      </c>
      <c r="E130" s="88" t="e">
        <v>#N/A</v>
      </c>
      <c r="F130" s="93">
        <v>11</v>
      </c>
      <c r="G130" s="93" t="s">
        <v>78</v>
      </c>
      <c r="H130" s="88" t="e">
        <v>#N/A</v>
      </c>
      <c r="I130" s="89" t="s">
        <v>82</v>
      </c>
      <c r="J130" s="89" t="s">
        <v>82</v>
      </c>
      <c r="K130" s="89" t="s">
        <v>82</v>
      </c>
      <c r="L130" s="89" t="s">
        <v>82</v>
      </c>
      <c r="M130" s="89" t="s">
        <v>82</v>
      </c>
      <c r="N130" s="87">
        <v>0</v>
      </c>
      <c r="O130" s="87">
        <v>0</v>
      </c>
      <c r="P130" s="87">
        <v>0</v>
      </c>
      <c r="Q130" s="87">
        <v>0</v>
      </c>
      <c r="R130" s="87">
        <v>0</v>
      </c>
      <c r="S130" s="87">
        <v>0</v>
      </c>
      <c r="T130" s="87">
        <v>0</v>
      </c>
      <c r="U130" s="87">
        <v>0</v>
      </c>
      <c r="V130" s="87">
        <v>0</v>
      </c>
      <c r="W130" s="87">
        <v>0</v>
      </c>
      <c r="X130" s="90">
        <v>0</v>
      </c>
      <c r="Y130" s="90">
        <v>0</v>
      </c>
      <c r="Z130" s="90">
        <v>0</v>
      </c>
      <c r="AA130" s="90">
        <v>0</v>
      </c>
      <c r="AB130" s="90">
        <v>0</v>
      </c>
      <c r="AC130" s="90">
        <v>0</v>
      </c>
      <c r="AD130" s="90">
        <v>0</v>
      </c>
      <c r="AE130" s="90">
        <v>0</v>
      </c>
      <c r="AF130" s="90">
        <v>0</v>
      </c>
      <c r="AG130" s="90">
        <v>0</v>
      </c>
      <c r="AH130" s="91">
        <v>0</v>
      </c>
      <c r="AI130" s="91" t="s">
        <v>83</v>
      </c>
      <c r="AJ130" s="91">
        <v>0</v>
      </c>
      <c r="AK130" s="128">
        <f>RANK(AH130,AH130:AJ130,1)-1</f>
        <v>0</v>
      </c>
      <c r="AL130" s="128">
        <f>RANK(AJ130,AH130:AJ130,1)-1</f>
        <v>0</v>
      </c>
      <c r="AT130" s="115"/>
      <c r="AU130" s="129" t="str">
        <f>D130</f>
        <v>C</v>
      </c>
      <c r="AV130" s="130" t="e">
        <f t="shared" si="192"/>
        <v>#N/A</v>
      </c>
      <c r="AW130" s="129" t="str">
        <f>G130</f>
        <v>Y</v>
      </c>
      <c r="AX130" s="130" t="e">
        <f t="shared" si="193"/>
        <v>#N/A</v>
      </c>
      <c r="AY130" s="129" t="str">
        <f>IF(AND(N130=0,O130=0),"",N130&amp;" - "&amp;O130)</f>
        <v/>
      </c>
      <c r="AZ130" s="129" t="str">
        <f>IF(AND(P130=0,Q130=0),"",P130&amp;" - "&amp;Q130)</f>
        <v/>
      </c>
      <c r="BA130" s="129" t="str">
        <f>IF(AND(R130=0,S130=0),"",R130&amp;" - "&amp;S130)</f>
        <v/>
      </c>
      <c r="BB130" s="129" t="str">
        <f>IF(AND(T130=0,U130=0),"",T130&amp;" - "&amp;U130)</f>
        <v/>
      </c>
      <c r="BC130" s="129" t="str">
        <f>IF(AND(V130=0,W130=0),"",V130&amp;" - "&amp;W130)</f>
        <v/>
      </c>
      <c r="BD130" s="131" t="str">
        <f>IF(AND(AH130=0,AJ130=0),"",AH130&amp;" - "&amp;AJ130)</f>
        <v/>
      </c>
      <c r="BE130" s="132">
        <f>BE129+AK130</f>
        <v>0</v>
      </c>
      <c r="BF130" s="132">
        <f>BF129+AL130</f>
        <v>0</v>
      </c>
      <c r="BH130" s="129" t="str">
        <f>D130</f>
        <v>C</v>
      </c>
      <c r="BI130" s="130" t="e">
        <f t="shared" si="194"/>
        <v>#N/A</v>
      </c>
      <c r="BJ130" s="129" t="str">
        <f>G130</f>
        <v>Y</v>
      </c>
      <c r="BK130" s="130" t="e">
        <f t="shared" si="195"/>
        <v>#N/A</v>
      </c>
      <c r="BL130" s="135" t="str">
        <f t="shared" si="197"/>
        <v/>
      </c>
      <c r="BM130" s="135" t="str">
        <f t="shared" si="198"/>
        <v/>
      </c>
      <c r="BN130" s="135" t="str">
        <f t="shared" si="199"/>
        <v/>
      </c>
      <c r="BO130" s="135" t="str">
        <f t="shared" si="200"/>
        <v/>
      </c>
      <c r="BP130" s="135" t="str">
        <f t="shared" si="201"/>
        <v/>
      </c>
      <c r="BQ130" s="135" t="str">
        <f t="shared" si="202"/>
        <v/>
      </c>
      <c r="BR130" s="135" t="str">
        <f t="shared" si="203"/>
        <v/>
      </c>
      <c r="BS130" s="135" t="str">
        <f t="shared" si="204"/>
        <v/>
      </c>
      <c r="BT130" s="135" t="str">
        <f t="shared" si="205"/>
        <v/>
      </c>
      <c r="BU130" s="135" t="str">
        <f t="shared" si="206"/>
        <v/>
      </c>
      <c r="BV130" s="136" t="str">
        <f>IF(AND(AH130=0,AJ130=0),"",AH130&amp;" - "&amp;AJ130)</f>
        <v/>
      </c>
      <c r="BW130" s="138">
        <f>BW129+AK130</f>
        <v>0</v>
      </c>
      <c r="BX130" s="138">
        <f>AL130+BX129</f>
        <v>0</v>
      </c>
      <c r="BZ130" s="109" t="str">
        <f>IF(BL130="","",BI130)</f>
        <v/>
      </c>
      <c r="CA130" s="109" t="str">
        <f>IF(BZ130="","",CA124)</f>
        <v/>
      </c>
      <c r="CB130" s="109" t="str">
        <f>IF(BL130="","",BK130)</f>
        <v/>
      </c>
      <c r="CC130" s="109" t="str">
        <f>IF(CB130="","",CC124)</f>
        <v/>
      </c>
      <c r="CE130" s="109" t="str">
        <f t="shared" si="112"/>
        <v>:</v>
      </c>
      <c r="CF130" s="109" t="str">
        <f>IF(AH130=AJ130,"",IF(AH130&gt;AJ130,E130,H130))</f>
        <v/>
      </c>
      <c r="CG130" s="109" t="str">
        <f>IF(AH130=AJ130,"",IF(AH130&gt;AJ130,H130,E130))</f>
        <v/>
      </c>
    </row>
    <row r="131" spans="1:85" hidden="1" outlineLevel="1">
      <c r="A131" s="153">
        <f t="shared" si="196"/>
        <v>13</v>
      </c>
      <c r="B131" s="96">
        <v>129</v>
      </c>
      <c r="C131" s="94">
        <v>5</v>
      </c>
      <c r="D131" s="94" t="s">
        <v>84</v>
      </c>
      <c r="E131" s="95" t="e">
        <v>#N/A</v>
      </c>
      <c r="F131" s="94">
        <v>12</v>
      </c>
      <c r="G131" s="94" t="s">
        <v>88</v>
      </c>
      <c r="H131" s="95" t="e">
        <v>#N/A</v>
      </c>
      <c r="I131" s="89" t="s">
        <v>82</v>
      </c>
      <c r="J131" s="89" t="s">
        <v>82</v>
      </c>
      <c r="K131" s="89" t="s">
        <v>82</v>
      </c>
      <c r="L131" s="89" t="s">
        <v>82</v>
      </c>
      <c r="M131" s="89" t="s">
        <v>82</v>
      </c>
      <c r="N131" s="96">
        <v>0</v>
      </c>
      <c r="O131" s="96">
        <v>0</v>
      </c>
      <c r="P131" s="96">
        <v>0</v>
      </c>
      <c r="Q131" s="96">
        <v>0</v>
      </c>
      <c r="R131" s="96">
        <v>0</v>
      </c>
      <c r="S131" s="96">
        <v>0</v>
      </c>
      <c r="T131" s="96">
        <v>0</v>
      </c>
      <c r="U131" s="96">
        <v>0</v>
      </c>
      <c r="V131" s="96">
        <v>0</v>
      </c>
      <c r="W131" s="96">
        <v>0</v>
      </c>
      <c r="X131" s="97">
        <v>0</v>
      </c>
      <c r="Y131" s="97">
        <v>0</v>
      </c>
      <c r="Z131" s="97">
        <v>0</v>
      </c>
      <c r="AA131" s="97">
        <v>0</v>
      </c>
      <c r="AB131" s="97">
        <v>0</v>
      </c>
      <c r="AC131" s="97">
        <v>0</v>
      </c>
      <c r="AD131" s="97">
        <v>0</v>
      </c>
      <c r="AE131" s="97">
        <v>0</v>
      </c>
      <c r="AF131" s="97">
        <v>0</v>
      </c>
      <c r="AG131" s="97">
        <v>0</v>
      </c>
      <c r="AH131" s="98">
        <v>0</v>
      </c>
      <c r="AI131" s="98" t="s">
        <v>83</v>
      </c>
      <c r="AJ131" s="98">
        <v>0</v>
      </c>
      <c r="AK131" s="128">
        <f>RANK(AH131,AH131:AJ131,1)-1</f>
        <v>0</v>
      </c>
      <c r="AL131" s="128">
        <f>RANK(AJ131,AH131:AJ131,1)-1</f>
        <v>0</v>
      </c>
      <c r="AM131" s="142">
        <v>1</v>
      </c>
      <c r="AN131" s="142">
        <v>1</v>
      </c>
      <c r="AT131" s="115"/>
      <c r="AU131" s="129" t="str">
        <f>D131</f>
        <v>B</v>
      </c>
      <c r="AV131" s="130" t="e">
        <f t="shared" si="192"/>
        <v>#N/A</v>
      </c>
      <c r="AW131" s="129" t="str">
        <f>G131</f>
        <v>Z</v>
      </c>
      <c r="AX131" s="130" t="e">
        <f t="shared" si="193"/>
        <v>#N/A</v>
      </c>
      <c r="AY131" s="129" t="str">
        <f>IF(AND(N131=0,O131=0),"",N131&amp;" - "&amp;O131)</f>
        <v/>
      </c>
      <c r="AZ131" s="129" t="str">
        <f>IF(AND(P131=0,Q131=0),"",P131&amp;" - "&amp;Q131)</f>
        <v/>
      </c>
      <c r="BA131" s="129" t="str">
        <f>IF(AND(R131=0,S131=0),"",R131&amp;" - "&amp;S131)</f>
        <v/>
      </c>
      <c r="BB131" s="129" t="str">
        <f>IF(AND(T131=0,U131=0),"",T131&amp;" - "&amp;U131)</f>
        <v/>
      </c>
      <c r="BC131" s="129" t="str">
        <f>IF(AND(V131=0,W131=0),"",V131&amp;" - "&amp;W131)</f>
        <v/>
      </c>
      <c r="BD131" s="131" t="str">
        <f>IF(AND(AH131=0,AJ131=0),"",AH131&amp;" - "&amp;AJ131)</f>
        <v/>
      </c>
      <c r="BE131" s="132">
        <f>BE130+AK131</f>
        <v>0</v>
      </c>
      <c r="BF131" s="132">
        <f>BF130+AL131</f>
        <v>0</v>
      </c>
      <c r="BH131" s="129" t="str">
        <f>D131</f>
        <v>B</v>
      </c>
      <c r="BI131" s="130" t="e">
        <f t="shared" si="194"/>
        <v>#N/A</v>
      </c>
      <c r="BJ131" s="129" t="str">
        <f>G131</f>
        <v>Z</v>
      </c>
      <c r="BK131" s="130" t="e">
        <f t="shared" si="195"/>
        <v>#N/A</v>
      </c>
      <c r="BL131" s="135" t="str">
        <f t="shared" si="197"/>
        <v/>
      </c>
      <c r="BM131" s="135" t="str">
        <f t="shared" si="198"/>
        <v/>
      </c>
      <c r="BN131" s="135" t="str">
        <f t="shared" si="199"/>
        <v/>
      </c>
      <c r="BO131" s="135" t="str">
        <f t="shared" si="200"/>
        <v/>
      </c>
      <c r="BP131" s="135" t="str">
        <f t="shared" si="201"/>
        <v/>
      </c>
      <c r="BQ131" s="135" t="str">
        <f t="shared" si="202"/>
        <v/>
      </c>
      <c r="BR131" s="135" t="str">
        <f t="shared" si="203"/>
        <v/>
      </c>
      <c r="BS131" s="135" t="str">
        <f t="shared" si="204"/>
        <v/>
      </c>
      <c r="BT131" s="135" t="str">
        <f t="shared" si="205"/>
        <v/>
      </c>
      <c r="BU131" s="135" t="str">
        <f t="shared" si="206"/>
        <v/>
      </c>
      <c r="BV131" s="136" t="str">
        <f>IF(AND(AH131=0,AJ131=0),"",AH131&amp;" - "&amp;AJ131)</f>
        <v/>
      </c>
      <c r="BW131" s="138">
        <f>BW130+AK131</f>
        <v>0</v>
      </c>
      <c r="BX131" s="138">
        <f>AL131+BX130</f>
        <v>0</v>
      </c>
      <c r="BZ131" s="109" t="str">
        <f>IF(BL131="","",BI131)</f>
        <v/>
      </c>
      <c r="CA131" s="109" t="str">
        <f>IF(BZ131="","",CA124)</f>
        <v/>
      </c>
      <c r="CB131" s="109" t="str">
        <f>IF(BL131="","",BK131)</f>
        <v/>
      </c>
      <c r="CC131" s="109" t="str">
        <f>IF(CB131="","",CC124)</f>
        <v/>
      </c>
      <c r="CE131" s="109" t="str">
        <f t="shared" si="112"/>
        <v>:</v>
      </c>
      <c r="CF131" s="109" t="str">
        <f>IF(AH131=AJ131,"",IF(AH131&gt;AJ131,E131,H131))</f>
        <v/>
      </c>
      <c r="CG131" s="109" t="str">
        <f>IF(AH131=AJ131,"",IF(AH131&gt;AJ131,H131,E131))</f>
        <v/>
      </c>
    </row>
    <row r="132" spans="1:85" hidden="1" outlineLevel="1">
      <c r="A132" s="154">
        <f t="shared" si="196"/>
        <v>13</v>
      </c>
      <c r="B132" s="101">
        <v>130</v>
      </c>
      <c r="C132" s="99"/>
      <c r="D132" s="99"/>
      <c r="E132" s="99"/>
      <c r="F132" s="99"/>
      <c r="G132" s="99"/>
      <c r="H132" s="99"/>
      <c r="I132" s="100"/>
      <c r="J132" s="100"/>
      <c r="K132" s="100"/>
      <c r="L132" s="100"/>
      <c r="M132" s="100"/>
      <c r="N132" s="101"/>
      <c r="O132" s="101"/>
      <c r="P132" s="101"/>
      <c r="Q132" s="101"/>
      <c r="R132" s="101"/>
      <c r="S132" s="101"/>
      <c r="T132" s="101"/>
      <c r="U132" s="101"/>
      <c r="V132" s="101"/>
      <c r="W132" s="101"/>
      <c r="X132" s="102"/>
      <c r="Y132" s="102"/>
      <c r="Z132" s="102"/>
      <c r="AA132" s="102"/>
      <c r="AB132" s="102"/>
      <c r="AC132" s="102"/>
      <c r="AD132" s="102"/>
      <c r="AE132" s="102"/>
      <c r="AF132" s="102"/>
      <c r="AG132" s="102"/>
      <c r="AH132" s="103"/>
      <c r="AI132" s="103"/>
      <c r="AJ132" s="104"/>
      <c r="AK132" s="144">
        <f>SUM(AK124:AK131)</f>
        <v>0</v>
      </c>
      <c r="AL132" s="144">
        <f>SUM(AL124:AL131)</f>
        <v>0</v>
      </c>
      <c r="AM132" s="145" t="str">
        <f>IF(OR(ISNA(E124),AK132=AL132),"",IF(D123&lt;G123,AK132&amp;" - "&amp;AL132,AL132&amp;" - "&amp;AK132))</f>
        <v/>
      </c>
      <c r="AN132" s="145" t="str">
        <f>IF(OR(ISNA(E124),AK132=AL132),"",IF(VALUE(LEFT(AM132))&gt;VALUE(RIGHT(AM132)),2,1))</f>
        <v/>
      </c>
      <c r="AT132" s="146"/>
      <c r="AU132" s="147"/>
      <c r="AV132" s="148"/>
      <c r="AW132" s="147"/>
      <c r="AX132" s="148"/>
      <c r="AY132" s="147"/>
      <c r="AZ132" s="147"/>
      <c r="BA132" s="147"/>
      <c r="BB132" s="147"/>
      <c r="BC132" s="149"/>
      <c r="BD132" s="150"/>
      <c r="BE132" s="151"/>
      <c r="BF132" s="151"/>
      <c r="BZ132" t="s">
        <v>140</v>
      </c>
      <c r="CE132" s="109" t="str">
        <f t="shared" si="112"/>
        <v>:</v>
      </c>
      <c r="CF132" s="109" t="s">
        <v>140</v>
      </c>
      <c r="CG132" s="109"/>
    </row>
    <row r="133" spans="1:85" s="109" customFormat="1" hidden="1" outlineLevel="1">
      <c r="A133" s="152">
        <f>A123+1</f>
        <v>14</v>
      </c>
      <c r="B133" s="79">
        <v>131</v>
      </c>
      <c r="C133" s="87">
        <v>3</v>
      </c>
      <c r="D133" s="91">
        <v>2</v>
      </c>
      <c r="E133" s="117" t="s">
        <v>39</v>
      </c>
      <c r="F133" s="87">
        <v>9</v>
      </c>
      <c r="G133" s="91">
        <v>7</v>
      </c>
      <c r="H133" s="81" t="s">
        <v>62</v>
      </c>
      <c r="I133" s="82"/>
      <c r="J133" s="83"/>
      <c r="K133" s="83"/>
      <c r="L133" s="83"/>
      <c r="M133" s="83"/>
      <c r="N133" s="84"/>
      <c r="O133" s="84"/>
      <c r="P133" s="84"/>
      <c r="Q133" s="84"/>
      <c r="R133" s="84"/>
      <c r="S133" s="84"/>
      <c r="T133" s="84"/>
      <c r="U133" s="84"/>
      <c r="V133" s="84"/>
      <c r="W133" s="84"/>
      <c r="X133" s="85"/>
      <c r="Y133" s="85"/>
      <c r="Z133" s="85"/>
      <c r="AA133" s="85"/>
      <c r="AB133" s="85"/>
      <c r="AC133" s="85"/>
      <c r="AD133" s="85"/>
      <c r="AE133" s="85"/>
      <c r="AF133" s="85"/>
      <c r="AG133" s="85"/>
      <c r="AH133" s="85"/>
      <c r="AI133" s="85"/>
      <c r="AJ133" s="86"/>
      <c r="AO133" s="109" t="s">
        <v>132</v>
      </c>
      <c r="AP133" s="109" t="s">
        <v>132</v>
      </c>
      <c r="AT133" s="119" t="str">
        <f>"Match no "&amp;A133</f>
        <v>Match no 14</v>
      </c>
      <c r="AU133" s="120">
        <f>BE141</f>
        <v>4</v>
      </c>
      <c r="AV133" s="121" t="str">
        <f t="shared" ref="AV133:AV141" si="208">E133</f>
        <v>Aseri Spordiklubi</v>
      </c>
      <c r="AW133" s="120">
        <f>BF141</f>
        <v>0</v>
      </c>
      <c r="AX133" s="121" t="str">
        <f t="shared" ref="AX133:AX141" si="209">H133</f>
        <v>TalTech SK / Rakvere SK</v>
      </c>
      <c r="AY133" s="122" t="s">
        <v>133</v>
      </c>
      <c r="AZ133" s="122" t="s">
        <v>134</v>
      </c>
      <c r="BA133" s="122" t="s">
        <v>135</v>
      </c>
      <c r="BB133" s="122" t="s">
        <v>136</v>
      </c>
      <c r="BC133" s="122" t="s">
        <v>137</v>
      </c>
      <c r="BD133" s="123" t="s">
        <v>138</v>
      </c>
      <c r="BE133" s="292" t="s">
        <v>139</v>
      </c>
      <c r="BF133" s="292"/>
      <c r="BH133" s="124">
        <f>AK142</f>
        <v>4</v>
      </c>
      <c r="BI133" s="125" t="str">
        <f t="shared" ref="BI133:BI141" si="210">E133</f>
        <v>Aseri Spordiklubi</v>
      </c>
      <c r="BJ133" s="124">
        <f>AL142</f>
        <v>0</v>
      </c>
      <c r="BK133" s="125" t="str">
        <f t="shared" ref="BK133:BK141" si="211">H133</f>
        <v>TalTech SK / Rakvere SK</v>
      </c>
      <c r="BL133" s="287" t="s">
        <v>133</v>
      </c>
      <c r="BM133" s="288"/>
      <c r="BN133" s="287" t="s">
        <v>134</v>
      </c>
      <c r="BO133" s="288"/>
      <c r="BP133" s="287" t="s">
        <v>135</v>
      </c>
      <c r="BQ133" s="288"/>
      <c r="BR133" s="287" t="s">
        <v>136</v>
      </c>
      <c r="BS133" s="288"/>
      <c r="BT133" s="287" t="s">
        <v>137</v>
      </c>
      <c r="BU133" s="288"/>
      <c r="BV133" s="126" t="s">
        <v>138</v>
      </c>
      <c r="BW133" s="289" t="s">
        <v>139</v>
      </c>
      <c r="BX133" s="290"/>
      <c r="BZ133" s="109" t="s">
        <v>140</v>
      </c>
      <c r="CE133" s="109" t="str">
        <f t="shared" ref="CE133:CE196" si="212">IF(LEFT(BV133)&gt;RIGHT(BV133),LEFT(BV133)&amp;":"&amp;RIGHT(BV133),RIGHT(BV133)&amp;":"&amp;LEFT(BV133))</f>
        <v>s:G</v>
      </c>
      <c r="CF133" s="109" t="s">
        <v>140</v>
      </c>
    </row>
    <row r="134" spans="1:85" s="109" customFormat="1" hidden="1" outlineLevel="1">
      <c r="A134" s="116">
        <f t="shared" ref="A134:A142" si="213">A124+1</f>
        <v>14</v>
      </c>
      <c r="B134" s="87">
        <v>132</v>
      </c>
      <c r="C134" s="87">
        <v>4</v>
      </c>
      <c r="D134" s="87" t="s">
        <v>77</v>
      </c>
      <c r="E134" s="88" t="s">
        <v>109</v>
      </c>
      <c r="F134" s="87">
        <v>11</v>
      </c>
      <c r="G134" s="87" t="s">
        <v>78</v>
      </c>
      <c r="H134" s="88" t="s">
        <v>121</v>
      </c>
      <c r="I134" s="89" t="s">
        <v>95</v>
      </c>
      <c r="J134" s="89" t="s">
        <v>93</v>
      </c>
      <c r="K134" s="89" t="s">
        <v>80</v>
      </c>
      <c r="L134" s="89" t="s">
        <v>82</v>
      </c>
      <c r="M134" s="89" t="s">
        <v>82</v>
      </c>
      <c r="N134" s="87">
        <v>12</v>
      </c>
      <c r="O134" s="87">
        <v>10</v>
      </c>
      <c r="P134" s="87">
        <v>11</v>
      </c>
      <c r="Q134" s="87">
        <v>4</v>
      </c>
      <c r="R134" s="87">
        <v>11</v>
      </c>
      <c r="S134" s="87">
        <v>8</v>
      </c>
      <c r="T134" s="87">
        <v>0</v>
      </c>
      <c r="U134" s="87">
        <v>0</v>
      </c>
      <c r="V134" s="87">
        <v>0</v>
      </c>
      <c r="W134" s="87">
        <v>0</v>
      </c>
      <c r="X134" s="90">
        <v>1</v>
      </c>
      <c r="Y134" s="90">
        <v>1</v>
      </c>
      <c r="Z134" s="90">
        <v>1</v>
      </c>
      <c r="AA134" s="90">
        <v>0</v>
      </c>
      <c r="AB134" s="90">
        <v>0</v>
      </c>
      <c r="AC134" s="90">
        <v>0</v>
      </c>
      <c r="AD134" s="90">
        <v>0</v>
      </c>
      <c r="AE134" s="90">
        <v>0</v>
      </c>
      <c r="AF134" s="90">
        <v>0</v>
      </c>
      <c r="AG134" s="90">
        <v>0</v>
      </c>
      <c r="AH134" s="91">
        <v>3</v>
      </c>
      <c r="AI134" s="91" t="s">
        <v>83</v>
      </c>
      <c r="AJ134" s="91">
        <v>0</v>
      </c>
      <c r="AK134" s="128">
        <f>RANK(AH134,AH134:AJ134,1)-1</f>
        <v>1</v>
      </c>
      <c r="AL134" s="128">
        <f>RANK(AJ134,AH134:AJ134,1)-1</f>
        <v>0</v>
      </c>
      <c r="AT134" s="115" t="str">
        <f>VLOOKUP(A133,Voor,4)&amp;" kell "&amp;TEXT(VLOOKUP(A133,Voor,5),"hh:mm")</f>
        <v>IV voor kell 17:30</v>
      </c>
      <c r="AU134" s="129" t="str">
        <f>D134</f>
        <v>A</v>
      </c>
      <c r="AV134" s="130" t="str">
        <f t="shared" si="208"/>
        <v>Reelica HANSON</v>
      </c>
      <c r="AW134" s="129" t="str">
        <f>G134</f>
        <v>Y</v>
      </c>
      <c r="AX134" s="130" t="str">
        <f t="shared" si="209"/>
        <v>Sirli JAANIMÄGI</v>
      </c>
      <c r="AY134" s="129" t="str">
        <f>IF(AND(N134=0,O134=0),"",N134&amp;" - "&amp;O134)</f>
        <v>12 - 10</v>
      </c>
      <c r="AZ134" s="129" t="str">
        <f>IF(AND(P134=0,Q134=0),"",P134&amp;" - "&amp;Q134)</f>
        <v>11 - 4</v>
      </c>
      <c r="BA134" s="129" t="str">
        <f>IF(AND(R134=0,S134=0),"",R134&amp;" - "&amp;S134)</f>
        <v>11 - 8</v>
      </c>
      <c r="BB134" s="129" t="str">
        <f>IF(AND(T134=0,U134=0),"",T134&amp;" - "&amp;U134)</f>
        <v/>
      </c>
      <c r="BC134" s="129" t="str">
        <f>IF(AND(V134=0,W134=0),"",V134&amp;" - "&amp;W134)</f>
        <v/>
      </c>
      <c r="BD134" s="131" t="str">
        <f>IF(AND(AH134=0,AJ134=0),"",AH134&amp;" - "&amp;AJ134)</f>
        <v>3 - 0</v>
      </c>
      <c r="BE134" s="132">
        <f>AK134</f>
        <v>1</v>
      </c>
      <c r="BF134" s="132">
        <f>AL134</f>
        <v>0</v>
      </c>
      <c r="BH134" s="133" t="str">
        <f>D134</f>
        <v>A</v>
      </c>
      <c r="BI134" s="134" t="str">
        <f t="shared" si="210"/>
        <v>Reelica HANSON</v>
      </c>
      <c r="BJ134" s="133" t="str">
        <f>G134</f>
        <v>Y</v>
      </c>
      <c r="BK134" s="134" t="str">
        <f t="shared" si="211"/>
        <v>Sirli JAANIMÄGI</v>
      </c>
      <c r="BL134" s="135">
        <f t="shared" ref="BL134:BL141" si="214">IF(AND(N134=0,O134=0),"",N134)</f>
        <v>12</v>
      </c>
      <c r="BM134" s="135">
        <f t="shared" ref="BM134:BM141" si="215">IF(AND(N134=0,O134=0),"",O134)</f>
        <v>10</v>
      </c>
      <c r="BN134" s="135">
        <f t="shared" ref="BN134:BN141" si="216">IF(AND(P134=0,Q134=0),"",P134)</f>
        <v>11</v>
      </c>
      <c r="BO134" s="135">
        <f t="shared" ref="BO134:BO141" si="217">IF(AND(P134=0,Q134=0),"",Q134)</f>
        <v>4</v>
      </c>
      <c r="BP134" s="135">
        <f t="shared" ref="BP134:BP141" si="218">IF(AND(R134=0,S134=0),"",R134)</f>
        <v>11</v>
      </c>
      <c r="BQ134" s="135">
        <f t="shared" ref="BQ134:BQ141" si="219">IF(AND(R134=0,S134=0),"",S134)</f>
        <v>8</v>
      </c>
      <c r="BR134" s="135" t="str">
        <f t="shared" ref="BR134:BR141" si="220">IF(AND(T134=0,U134=0),"",T134)</f>
        <v/>
      </c>
      <c r="BS134" s="135" t="str">
        <f t="shared" ref="BS134:BS141" si="221">IF(AND(T134=0,U134=0),"",U134)</f>
        <v/>
      </c>
      <c r="BT134" s="135" t="str">
        <f t="shared" ref="BT134:BT141" si="222">IF(AND(V134=0,W134=0),"",V134)</f>
        <v/>
      </c>
      <c r="BU134" s="135" t="str">
        <f t="shared" ref="BU134:BU141" si="223">IF(AND(V134=0,W134=0),"",W134)</f>
        <v/>
      </c>
      <c r="BV134" s="136" t="str">
        <f>IF(AND(AH134=0,AJ134=0),"",AH134&amp;" - "&amp;AJ134)</f>
        <v>3 - 0</v>
      </c>
      <c r="BW134" s="137">
        <f>AK134</f>
        <v>1</v>
      </c>
      <c r="BX134" s="137">
        <f>AL134</f>
        <v>0</v>
      </c>
      <c r="BZ134" s="109" t="str">
        <f>IF(BL134="","",BI134)</f>
        <v>Reelica HANSON</v>
      </c>
      <c r="CA134" s="109" t="str">
        <f>IF(BZ134="","",BI133)</f>
        <v>Aseri Spordiklubi</v>
      </c>
      <c r="CB134" s="109" t="str">
        <f>IF(BL134="","",BK134)</f>
        <v>Sirli JAANIMÄGI</v>
      </c>
      <c r="CC134" s="109" t="str">
        <f>IF(CB134="","",BK133)</f>
        <v>TalTech SK / Rakvere SK</v>
      </c>
      <c r="CE134" s="109" t="str">
        <f t="shared" si="212"/>
        <v>3:0</v>
      </c>
      <c r="CF134" s="109" t="str">
        <f>IF(AH134=AJ134,"",IF(AH134&gt;AJ134,E134,H134))</f>
        <v>Reelica HANSON</v>
      </c>
      <c r="CG134" s="109" t="str">
        <f>IF(AH134=AJ134,"",IF(AH134&gt;AJ134,H134,E134))</f>
        <v>Sirli JAANIMÄGI</v>
      </c>
    </row>
    <row r="135" spans="1:85" s="109" customFormat="1" hidden="1" outlineLevel="1">
      <c r="A135" s="116">
        <f t="shared" si="213"/>
        <v>14</v>
      </c>
      <c r="B135" s="87">
        <v>133</v>
      </c>
      <c r="C135" s="87">
        <v>5</v>
      </c>
      <c r="D135" s="87" t="s">
        <v>84</v>
      </c>
      <c r="E135" s="88" t="s">
        <v>111</v>
      </c>
      <c r="F135" s="87">
        <v>10</v>
      </c>
      <c r="G135" s="87" t="s">
        <v>85</v>
      </c>
      <c r="H135" s="88" t="s">
        <v>156</v>
      </c>
      <c r="I135" s="89" t="s">
        <v>100</v>
      </c>
      <c r="J135" s="89" t="s">
        <v>80</v>
      </c>
      <c r="K135" s="89" t="s">
        <v>86</v>
      </c>
      <c r="L135" s="89" t="s">
        <v>80</v>
      </c>
      <c r="M135" s="89" t="s">
        <v>82</v>
      </c>
      <c r="N135" s="87">
        <v>9</v>
      </c>
      <c r="O135" s="87">
        <v>11</v>
      </c>
      <c r="P135" s="87">
        <v>11</v>
      </c>
      <c r="Q135" s="87">
        <v>8</v>
      </c>
      <c r="R135" s="87">
        <v>11</v>
      </c>
      <c r="S135" s="87">
        <v>6</v>
      </c>
      <c r="T135" s="87">
        <v>11</v>
      </c>
      <c r="U135" s="87">
        <v>8</v>
      </c>
      <c r="V135" s="87">
        <v>0</v>
      </c>
      <c r="W135" s="87">
        <v>0</v>
      </c>
      <c r="X135" s="90">
        <v>0</v>
      </c>
      <c r="Y135" s="90">
        <v>1</v>
      </c>
      <c r="Z135" s="90">
        <v>1</v>
      </c>
      <c r="AA135" s="90">
        <v>1</v>
      </c>
      <c r="AB135" s="90">
        <v>0</v>
      </c>
      <c r="AC135" s="90">
        <v>1</v>
      </c>
      <c r="AD135" s="90">
        <v>0</v>
      </c>
      <c r="AE135" s="90">
        <v>0</v>
      </c>
      <c r="AF135" s="90">
        <v>0</v>
      </c>
      <c r="AG135" s="90">
        <v>0</v>
      </c>
      <c r="AH135" s="91">
        <v>3</v>
      </c>
      <c r="AI135" s="91" t="s">
        <v>83</v>
      </c>
      <c r="AJ135" s="91">
        <v>1</v>
      </c>
      <c r="AK135" s="128">
        <f>RANK(AH135,AH135:AJ135,1)-1</f>
        <v>1</v>
      </c>
      <c r="AL135" s="128">
        <f>RANK(AJ135,AH135:AJ135,1)-1</f>
        <v>0</v>
      </c>
      <c r="AT135" s="115" t="str">
        <f>"Laud: "&amp;VLOOKUP(A133,Voor,8)</f>
        <v>Laud: 9</v>
      </c>
      <c r="AU135" s="129" t="str">
        <f>D135</f>
        <v>B</v>
      </c>
      <c r="AV135" s="130" t="str">
        <f t="shared" si="208"/>
        <v>Tatjana TŠISTJAKOVA</v>
      </c>
      <c r="AW135" s="129" t="str">
        <f>G135</f>
        <v>X</v>
      </c>
      <c r="AX135" s="130" t="str">
        <f t="shared" si="209"/>
        <v>Sabina MUSAJEVA (välis)</v>
      </c>
      <c r="AY135" s="129" t="str">
        <f>IF(AND(N135=0,O135=0),"",N135&amp;" - "&amp;O135)</f>
        <v>9 - 11</v>
      </c>
      <c r="AZ135" s="129" t="str">
        <f>IF(AND(P135=0,Q135=0),"",P135&amp;" - "&amp;Q135)</f>
        <v>11 - 8</v>
      </c>
      <c r="BA135" s="129" t="str">
        <f>IF(AND(R135=0,S135=0),"",R135&amp;" - "&amp;S135)</f>
        <v>11 - 6</v>
      </c>
      <c r="BB135" s="129" t="str">
        <f>IF(AND(T135=0,U135=0),"",T135&amp;" - "&amp;U135)</f>
        <v>11 - 8</v>
      </c>
      <c r="BC135" s="129" t="str">
        <f>IF(AND(V135=0,W135=0),"",V135&amp;" - "&amp;W135)</f>
        <v/>
      </c>
      <c r="BD135" s="131" t="str">
        <f>IF(AND(AH135=0,AJ135=0),"",AH135&amp;" - "&amp;AJ135)</f>
        <v>3 - 1</v>
      </c>
      <c r="BE135" s="132">
        <f t="shared" ref="BE135:BF137" si="224">BE134+AK135</f>
        <v>2</v>
      </c>
      <c r="BF135" s="132">
        <f t="shared" si="224"/>
        <v>0</v>
      </c>
      <c r="BH135" s="129" t="str">
        <f>D135</f>
        <v>B</v>
      </c>
      <c r="BI135" s="130" t="str">
        <f t="shared" si="210"/>
        <v>Tatjana TŠISTJAKOVA</v>
      </c>
      <c r="BJ135" s="129" t="str">
        <f>G135</f>
        <v>X</v>
      </c>
      <c r="BK135" s="130" t="str">
        <f t="shared" si="211"/>
        <v>Sabina MUSAJEVA (välis)</v>
      </c>
      <c r="BL135" s="135">
        <f t="shared" si="214"/>
        <v>9</v>
      </c>
      <c r="BM135" s="135">
        <f t="shared" si="215"/>
        <v>11</v>
      </c>
      <c r="BN135" s="135">
        <f t="shared" si="216"/>
        <v>11</v>
      </c>
      <c r="BO135" s="135">
        <f t="shared" si="217"/>
        <v>8</v>
      </c>
      <c r="BP135" s="135">
        <f t="shared" si="218"/>
        <v>11</v>
      </c>
      <c r="BQ135" s="135">
        <f t="shared" si="219"/>
        <v>6</v>
      </c>
      <c r="BR135" s="135">
        <f t="shared" si="220"/>
        <v>11</v>
      </c>
      <c r="BS135" s="135">
        <f t="shared" si="221"/>
        <v>8</v>
      </c>
      <c r="BT135" s="135" t="str">
        <f t="shared" si="222"/>
        <v/>
      </c>
      <c r="BU135" s="135" t="str">
        <f t="shared" si="223"/>
        <v/>
      </c>
      <c r="BV135" s="136" t="str">
        <f>IF(AND(AH135=0,AJ135=0),"",AH135&amp;" - "&amp;AJ135)</f>
        <v>3 - 1</v>
      </c>
      <c r="BW135" s="138">
        <f>BW134+AK135</f>
        <v>2</v>
      </c>
      <c r="BX135" s="138">
        <f>AL135+BX134</f>
        <v>0</v>
      </c>
      <c r="BZ135" s="109" t="str">
        <f>IF(BL135="","",BI135)</f>
        <v>Tatjana TŠISTJAKOVA</v>
      </c>
      <c r="CA135" s="109" t="str">
        <f>IF(BZ135="","",CA134)</f>
        <v>Aseri Spordiklubi</v>
      </c>
      <c r="CB135" s="109" t="str">
        <f>IF(BL135="","",BK135)</f>
        <v>Sabina MUSAJEVA (välis)</v>
      </c>
      <c r="CC135" s="109" t="str">
        <f>IF(CB135="","",CC134)</f>
        <v>TalTech SK / Rakvere SK</v>
      </c>
      <c r="CE135" s="109" t="str">
        <f t="shared" si="212"/>
        <v>3:1</v>
      </c>
      <c r="CF135" s="109" t="str">
        <f>IF(AH135=AJ135,"",IF(AH135&gt;AJ135,E135,H135))</f>
        <v>Tatjana TŠISTJAKOVA</v>
      </c>
      <c r="CG135" s="109" t="str">
        <f>IF(AH135=AJ135,"",IF(AH135&gt;AJ135,H135,E135))</f>
        <v>Sabina MUSAJEVA (välis)</v>
      </c>
    </row>
    <row r="136" spans="1:85" s="109" customFormat="1" hidden="1" outlineLevel="1">
      <c r="A136" s="116">
        <f t="shared" si="213"/>
        <v>14</v>
      </c>
      <c r="B136" s="87">
        <v>134</v>
      </c>
      <c r="C136" s="87">
        <v>6</v>
      </c>
      <c r="D136" s="87" t="s">
        <v>87</v>
      </c>
      <c r="E136" s="88" t="s">
        <v>129</v>
      </c>
      <c r="F136" s="87">
        <v>12</v>
      </c>
      <c r="G136" s="87" t="s">
        <v>88</v>
      </c>
      <c r="H136" s="88" t="s">
        <v>125</v>
      </c>
      <c r="I136" s="89" t="s">
        <v>92</v>
      </c>
      <c r="J136" s="89" t="s">
        <v>92</v>
      </c>
      <c r="K136" s="89" t="s">
        <v>94</v>
      </c>
      <c r="L136" s="89" t="s">
        <v>82</v>
      </c>
      <c r="M136" s="89" t="s">
        <v>82</v>
      </c>
      <c r="N136" s="87">
        <v>11</v>
      </c>
      <c r="O136" s="87">
        <v>7</v>
      </c>
      <c r="P136" s="87">
        <v>11</v>
      </c>
      <c r="Q136" s="87">
        <v>7</v>
      </c>
      <c r="R136" s="87">
        <v>11</v>
      </c>
      <c r="S136" s="87">
        <v>9</v>
      </c>
      <c r="T136" s="87">
        <v>0</v>
      </c>
      <c r="U136" s="87">
        <v>0</v>
      </c>
      <c r="V136" s="87">
        <v>0</v>
      </c>
      <c r="W136" s="87">
        <v>0</v>
      </c>
      <c r="X136" s="90">
        <v>1</v>
      </c>
      <c r="Y136" s="90">
        <v>1</v>
      </c>
      <c r="Z136" s="90">
        <v>1</v>
      </c>
      <c r="AA136" s="90">
        <v>0</v>
      </c>
      <c r="AB136" s="90">
        <v>0</v>
      </c>
      <c r="AC136" s="90">
        <v>0</v>
      </c>
      <c r="AD136" s="90">
        <v>0</v>
      </c>
      <c r="AE136" s="90">
        <v>0</v>
      </c>
      <c r="AF136" s="90">
        <v>0</v>
      </c>
      <c r="AG136" s="90">
        <v>0</v>
      </c>
      <c r="AH136" s="91">
        <v>3</v>
      </c>
      <c r="AI136" s="91" t="s">
        <v>83</v>
      </c>
      <c r="AJ136" s="91">
        <v>0</v>
      </c>
      <c r="AK136" s="128">
        <f>RANK(AH136,AH136:AJ136,1)-1</f>
        <v>1</v>
      </c>
      <c r="AL136" s="128">
        <f>RANK(AJ136,AH136:AJ136,1)-1</f>
        <v>0</v>
      </c>
      <c r="AT136" s="115"/>
      <c r="AU136" s="129" t="str">
        <f>D136</f>
        <v>C</v>
      </c>
      <c r="AV136" s="130" t="str">
        <f t="shared" si="208"/>
        <v>Ina JOSEPSONE (välis)</v>
      </c>
      <c r="AW136" s="129" t="str">
        <f>G136</f>
        <v>Z</v>
      </c>
      <c r="AX136" s="130" t="str">
        <f t="shared" si="209"/>
        <v>Annigrete SUIMETS</v>
      </c>
      <c r="AY136" s="129" t="str">
        <f>IF(AND(N136=0,O136=0),"",N136&amp;" - "&amp;O136)</f>
        <v>11 - 7</v>
      </c>
      <c r="AZ136" s="129" t="str">
        <f>IF(AND(P136=0,Q136=0),"",P136&amp;" - "&amp;Q136)</f>
        <v>11 - 7</v>
      </c>
      <c r="BA136" s="129" t="str">
        <f>IF(AND(R136=0,S136=0),"",R136&amp;" - "&amp;S136)</f>
        <v>11 - 9</v>
      </c>
      <c r="BB136" s="129" t="str">
        <f>IF(AND(T136=0,U136=0),"",T136&amp;" - "&amp;U136)</f>
        <v/>
      </c>
      <c r="BC136" s="129" t="str">
        <f>IF(AND(V136=0,W136=0),"",V136&amp;" - "&amp;W136)</f>
        <v/>
      </c>
      <c r="BD136" s="131" t="str">
        <f>IF(AND(AH136=0,AJ136=0),"",AH136&amp;" - "&amp;AJ136)</f>
        <v>3 - 0</v>
      </c>
      <c r="BE136" s="132">
        <f t="shared" si="224"/>
        <v>3</v>
      </c>
      <c r="BF136" s="132">
        <f t="shared" si="224"/>
        <v>0</v>
      </c>
      <c r="BH136" s="129" t="str">
        <f>D136</f>
        <v>C</v>
      </c>
      <c r="BI136" s="130" t="str">
        <f t="shared" si="210"/>
        <v>Ina JOSEPSONE (välis)</v>
      </c>
      <c r="BJ136" s="129" t="str">
        <f>G136</f>
        <v>Z</v>
      </c>
      <c r="BK136" s="130" t="str">
        <f t="shared" si="211"/>
        <v>Annigrete SUIMETS</v>
      </c>
      <c r="BL136" s="135">
        <f t="shared" si="214"/>
        <v>11</v>
      </c>
      <c r="BM136" s="135">
        <f t="shared" si="215"/>
        <v>7</v>
      </c>
      <c r="BN136" s="135">
        <f t="shared" si="216"/>
        <v>11</v>
      </c>
      <c r="BO136" s="135">
        <f t="shared" si="217"/>
        <v>7</v>
      </c>
      <c r="BP136" s="135">
        <f t="shared" si="218"/>
        <v>11</v>
      </c>
      <c r="BQ136" s="135">
        <f t="shared" si="219"/>
        <v>9</v>
      </c>
      <c r="BR136" s="135" t="str">
        <f t="shared" si="220"/>
        <v/>
      </c>
      <c r="BS136" s="135" t="str">
        <f t="shared" si="221"/>
        <v/>
      </c>
      <c r="BT136" s="135" t="str">
        <f t="shared" si="222"/>
        <v/>
      </c>
      <c r="BU136" s="135" t="str">
        <f t="shared" si="223"/>
        <v/>
      </c>
      <c r="BV136" s="136" t="str">
        <f>IF(AND(AH136=0,AJ136=0),"",AH136&amp;" - "&amp;AJ136)</f>
        <v>3 - 0</v>
      </c>
      <c r="BW136" s="138">
        <f>BW135+AK136</f>
        <v>3</v>
      </c>
      <c r="BX136" s="138">
        <f>AL136+BX135</f>
        <v>0</v>
      </c>
      <c r="BZ136" s="109" t="str">
        <f>IF(BL136="","",BI136)</f>
        <v>Ina JOSEPSONE (välis)</v>
      </c>
      <c r="CA136" s="109" t="str">
        <f>IF(BZ136="","",CA134)</f>
        <v>Aseri Spordiklubi</v>
      </c>
      <c r="CB136" s="109" t="str">
        <f>IF(BL136="","",BK136)</f>
        <v>Annigrete SUIMETS</v>
      </c>
      <c r="CC136" s="109" t="str">
        <f>IF(CB136="","",CC134)</f>
        <v>TalTech SK / Rakvere SK</v>
      </c>
      <c r="CE136" s="109" t="str">
        <f t="shared" si="212"/>
        <v>3:0</v>
      </c>
      <c r="CF136" s="109" t="str">
        <f>IF(AH136=AJ136,"",IF(AH136&gt;AJ136,E136,H136))</f>
        <v>Ina JOSEPSONE (välis)</v>
      </c>
      <c r="CG136" s="109" t="str">
        <f>IF(AH136=AJ136,"",IF(AH136&gt;AJ136,H136,E136))</f>
        <v>Annigrete SUIMETS</v>
      </c>
    </row>
    <row r="137" spans="1:85" s="109" customFormat="1" hidden="1" outlineLevel="1">
      <c r="A137" s="116">
        <f t="shared" si="213"/>
        <v>14</v>
      </c>
      <c r="B137" s="87">
        <v>135</v>
      </c>
      <c r="C137" s="92">
        <v>4</v>
      </c>
      <c r="D137" s="87"/>
      <c r="E137" s="88" t="s">
        <v>109</v>
      </c>
      <c r="F137" s="92">
        <v>13</v>
      </c>
      <c r="G137" s="87"/>
      <c r="H137" s="88" t="s">
        <v>157</v>
      </c>
      <c r="I137" s="291" t="s">
        <v>95</v>
      </c>
      <c r="J137" s="291" t="s">
        <v>94</v>
      </c>
      <c r="K137" s="291" t="s">
        <v>93</v>
      </c>
      <c r="L137" s="291" t="s">
        <v>82</v>
      </c>
      <c r="M137" s="291" t="s">
        <v>82</v>
      </c>
      <c r="N137" s="285">
        <v>12</v>
      </c>
      <c r="O137" s="285">
        <v>10</v>
      </c>
      <c r="P137" s="285">
        <v>11</v>
      </c>
      <c r="Q137" s="285">
        <v>9</v>
      </c>
      <c r="R137" s="285">
        <v>11</v>
      </c>
      <c r="S137" s="285">
        <v>4</v>
      </c>
      <c r="T137" s="285">
        <v>0</v>
      </c>
      <c r="U137" s="285">
        <v>0</v>
      </c>
      <c r="V137" s="285">
        <v>0</v>
      </c>
      <c r="W137" s="285">
        <v>0</v>
      </c>
      <c r="X137" s="293">
        <v>1</v>
      </c>
      <c r="Y137" s="293">
        <v>1</v>
      </c>
      <c r="Z137" s="293">
        <v>1</v>
      </c>
      <c r="AA137" s="293">
        <v>0</v>
      </c>
      <c r="AB137" s="293">
        <v>0</v>
      </c>
      <c r="AC137" s="293">
        <v>0</v>
      </c>
      <c r="AD137" s="293">
        <v>0</v>
      </c>
      <c r="AE137" s="293">
        <v>0</v>
      </c>
      <c r="AF137" s="293">
        <v>0</v>
      </c>
      <c r="AG137" s="293">
        <v>0</v>
      </c>
      <c r="AH137" s="295">
        <v>3</v>
      </c>
      <c r="AI137" s="295" t="s">
        <v>83</v>
      </c>
      <c r="AJ137" s="295">
        <v>0</v>
      </c>
      <c r="AK137" s="298">
        <f>RANK(AH137,AH137:AJ137,1)-1</f>
        <v>1</v>
      </c>
      <c r="AL137" s="299">
        <f>RANK(AJ137,AH137:AJ137,1)-1</f>
        <v>0</v>
      </c>
      <c r="AT137" s="115"/>
      <c r="AU137" s="300" t="s">
        <v>143</v>
      </c>
      <c r="AV137" s="130" t="str">
        <f t="shared" si="208"/>
        <v>Reelica HANSON</v>
      </c>
      <c r="AW137" s="300" t="s">
        <v>143</v>
      </c>
      <c r="AX137" s="130" t="str">
        <f t="shared" si="209"/>
        <v>Anita KOSTAP (laen)</v>
      </c>
      <c r="AY137" s="302" t="str">
        <f>IF(AND(N137=0,O137=0),"",N137&amp;" - "&amp;O137)</f>
        <v>12 - 10</v>
      </c>
      <c r="AZ137" s="302" t="str">
        <f>IF(AND(P137=0,Q137=0),"",P137&amp;" - "&amp;Q137)</f>
        <v>11 - 9</v>
      </c>
      <c r="BA137" s="302" t="str">
        <f>IF(AND(R137=0,S137=0),"",R137&amp;" - "&amp;S137)</f>
        <v>11 - 4</v>
      </c>
      <c r="BB137" s="302" t="str">
        <f>IF(AND(T137=0,U137=0),"",T137&amp;" - "&amp;U137)</f>
        <v/>
      </c>
      <c r="BC137" s="302" t="str">
        <f>IF(AND(V137=0,W137=0),"",V137&amp;" - "&amp;W137)</f>
        <v/>
      </c>
      <c r="BD137" s="309" t="str">
        <f>IF(AND(AH137=0,AJ137=0),"",AH137&amp;" - "&amp;AJ137)</f>
        <v>3 - 0</v>
      </c>
      <c r="BE137" s="297">
        <f t="shared" si="224"/>
        <v>4</v>
      </c>
      <c r="BF137" s="297">
        <f t="shared" si="224"/>
        <v>0</v>
      </c>
      <c r="BH137" s="129"/>
      <c r="BI137" s="130" t="str">
        <f t="shared" si="210"/>
        <v>Reelica HANSON</v>
      </c>
      <c r="BJ137" s="129"/>
      <c r="BK137" s="130" t="str">
        <f t="shared" si="211"/>
        <v>Anita KOSTAP (laen)</v>
      </c>
      <c r="BL137" s="305">
        <f t="shared" si="214"/>
        <v>12</v>
      </c>
      <c r="BM137" s="305">
        <f t="shared" si="215"/>
        <v>10</v>
      </c>
      <c r="BN137" s="305">
        <f t="shared" si="216"/>
        <v>11</v>
      </c>
      <c r="BO137" s="305">
        <f t="shared" si="217"/>
        <v>9</v>
      </c>
      <c r="BP137" s="305">
        <f t="shared" si="218"/>
        <v>11</v>
      </c>
      <c r="BQ137" s="305">
        <f t="shared" si="219"/>
        <v>4</v>
      </c>
      <c r="BR137" s="305" t="str">
        <f t="shared" si="220"/>
        <v/>
      </c>
      <c r="BS137" s="305" t="str">
        <f t="shared" si="221"/>
        <v/>
      </c>
      <c r="BT137" s="305" t="str">
        <f t="shared" si="222"/>
        <v/>
      </c>
      <c r="BU137" s="305" t="str">
        <f t="shared" si="223"/>
        <v/>
      </c>
      <c r="BV137" s="307" t="str">
        <f>IF(AND(AH137=0,AJ137=0),"",AH137&amp;" - "&amp;AJ137)</f>
        <v>3 - 0</v>
      </c>
      <c r="BW137" s="303">
        <f>AK137+BW136</f>
        <v>4</v>
      </c>
      <c r="BX137" s="303">
        <f>AL137+BX136</f>
        <v>0</v>
      </c>
      <c r="CE137" s="109" t="str">
        <f t="shared" si="212"/>
        <v>3:0</v>
      </c>
    </row>
    <row r="138" spans="1:85" s="109" customFormat="1" hidden="1" outlineLevel="1">
      <c r="A138" s="116">
        <f t="shared" si="213"/>
        <v>14</v>
      </c>
      <c r="B138" s="87">
        <v>136</v>
      </c>
      <c r="C138" s="92">
        <v>7</v>
      </c>
      <c r="D138" s="87"/>
      <c r="E138" s="88" t="s">
        <v>155</v>
      </c>
      <c r="F138" s="92">
        <v>14</v>
      </c>
      <c r="G138" s="87"/>
      <c r="H138" s="88" t="s">
        <v>123</v>
      </c>
      <c r="I138" s="291"/>
      <c r="J138" s="291"/>
      <c r="K138" s="291"/>
      <c r="L138" s="291"/>
      <c r="M138" s="291"/>
      <c r="N138" s="286"/>
      <c r="O138" s="286"/>
      <c r="P138" s="286"/>
      <c r="Q138" s="286"/>
      <c r="R138" s="286"/>
      <c r="S138" s="286"/>
      <c r="T138" s="286"/>
      <c r="U138" s="286"/>
      <c r="V138" s="286"/>
      <c r="W138" s="286"/>
      <c r="X138" s="294"/>
      <c r="Y138" s="294"/>
      <c r="Z138" s="294"/>
      <c r="AA138" s="294"/>
      <c r="AB138" s="294"/>
      <c r="AC138" s="294"/>
      <c r="AD138" s="294"/>
      <c r="AE138" s="294"/>
      <c r="AF138" s="294"/>
      <c r="AG138" s="294"/>
      <c r="AH138" s="296"/>
      <c r="AI138" s="296"/>
      <c r="AJ138" s="296"/>
      <c r="AK138" s="298"/>
      <c r="AL138" s="299"/>
      <c r="AT138" s="115"/>
      <c r="AU138" s="301"/>
      <c r="AV138" s="130" t="str">
        <f t="shared" si="208"/>
        <v>Karmen KOZMA</v>
      </c>
      <c r="AW138" s="301"/>
      <c r="AX138" s="130" t="str">
        <f t="shared" si="209"/>
        <v>Sirli ROOSVE</v>
      </c>
      <c r="AY138" s="302"/>
      <c r="AZ138" s="302"/>
      <c r="BA138" s="302"/>
      <c r="BB138" s="302"/>
      <c r="BC138" s="302"/>
      <c r="BD138" s="309"/>
      <c r="BE138" s="297"/>
      <c r="BF138" s="297"/>
      <c r="BH138" s="129"/>
      <c r="BI138" s="130" t="str">
        <f t="shared" si="210"/>
        <v>Karmen KOZMA</v>
      </c>
      <c r="BJ138" s="129"/>
      <c r="BK138" s="130" t="str">
        <f t="shared" si="211"/>
        <v>Sirli ROOSVE</v>
      </c>
      <c r="BL138" s="306" t="str">
        <f t="shared" si="214"/>
        <v/>
      </c>
      <c r="BM138" s="306" t="str">
        <f t="shared" si="215"/>
        <v/>
      </c>
      <c r="BN138" s="306" t="str">
        <f t="shared" si="216"/>
        <v/>
      </c>
      <c r="BO138" s="306" t="str">
        <f t="shared" si="217"/>
        <v/>
      </c>
      <c r="BP138" s="306" t="str">
        <f t="shared" si="218"/>
        <v/>
      </c>
      <c r="BQ138" s="306" t="str">
        <f t="shared" si="219"/>
        <v/>
      </c>
      <c r="BR138" s="306" t="str">
        <f t="shared" si="220"/>
        <v/>
      </c>
      <c r="BS138" s="306" t="str">
        <f t="shared" si="221"/>
        <v/>
      </c>
      <c r="BT138" s="306" t="str">
        <f t="shared" si="222"/>
        <v/>
      </c>
      <c r="BU138" s="306" t="str">
        <f t="shared" si="223"/>
        <v/>
      </c>
      <c r="BV138" s="308"/>
      <c r="BW138" s="304"/>
      <c r="BX138" s="304"/>
      <c r="CE138" s="109" t="str">
        <f t="shared" si="212"/>
        <v>:</v>
      </c>
    </row>
    <row r="139" spans="1:85" s="109" customFormat="1" hidden="1" outlineLevel="1">
      <c r="A139" s="116">
        <f t="shared" si="213"/>
        <v>14</v>
      </c>
      <c r="B139" s="87">
        <v>137</v>
      </c>
      <c r="C139" s="87">
        <v>4</v>
      </c>
      <c r="D139" s="87" t="s">
        <v>77</v>
      </c>
      <c r="E139" s="88" t="s">
        <v>109</v>
      </c>
      <c r="F139" s="87">
        <v>10</v>
      </c>
      <c r="G139" s="87" t="s">
        <v>85</v>
      </c>
      <c r="H139" s="88" t="s">
        <v>156</v>
      </c>
      <c r="I139" s="89" t="s">
        <v>82</v>
      </c>
      <c r="J139" s="89" t="s">
        <v>82</v>
      </c>
      <c r="K139" s="89" t="s">
        <v>82</v>
      </c>
      <c r="L139" s="89" t="s">
        <v>82</v>
      </c>
      <c r="M139" s="89" t="s">
        <v>82</v>
      </c>
      <c r="N139" s="87">
        <v>0</v>
      </c>
      <c r="O139" s="87">
        <v>0</v>
      </c>
      <c r="P139" s="87">
        <v>0</v>
      </c>
      <c r="Q139" s="87">
        <v>0</v>
      </c>
      <c r="R139" s="87">
        <v>0</v>
      </c>
      <c r="S139" s="87">
        <v>0</v>
      </c>
      <c r="T139" s="87">
        <v>0</v>
      </c>
      <c r="U139" s="87">
        <v>0</v>
      </c>
      <c r="V139" s="87">
        <v>0</v>
      </c>
      <c r="W139" s="87">
        <v>0</v>
      </c>
      <c r="X139" s="90">
        <v>0</v>
      </c>
      <c r="Y139" s="90">
        <v>0</v>
      </c>
      <c r="Z139" s="90">
        <v>0</v>
      </c>
      <c r="AA139" s="90">
        <v>0</v>
      </c>
      <c r="AB139" s="90">
        <v>0</v>
      </c>
      <c r="AC139" s="90">
        <v>0</v>
      </c>
      <c r="AD139" s="90">
        <v>0</v>
      </c>
      <c r="AE139" s="90">
        <v>0</v>
      </c>
      <c r="AF139" s="90">
        <v>0</v>
      </c>
      <c r="AG139" s="90">
        <v>0</v>
      </c>
      <c r="AH139" s="91">
        <v>0</v>
      </c>
      <c r="AI139" s="91" t="s">
        <v>83</v>
      </c>
      <c r="AJ139" s="91">
        <v>0</v>
      </c>
      <c r="AK139" s="128">
        <f>RANK(AH139,AH139:AJ139,1)-1</f>
        <v>0</v>
      </c>
      <c r="AL139" s="128">
        <f>RANK(AJ139,AH139:AJ139,1)-1</f>
        <v>0</v>
      </c>
      <c r="AM139" s="114"/>
      <c r="AN139" s="114"/>
      <c r="AO139" s="139"/>
      <c r="AP139" s="139"/>
      <c r="AQ139" s="139"/>
      <c r="AR139" s="139"/>
      <c r="AT139" s="115"/>
      <c r="AU139" s="129" t="str">
        <f>D139</f>
        <v>A</v>
      </c>
      <c r="AV139" s="130" t="str">
        <f t="shared" si="208"/>
        <v>Reelica HANSON</v>
      </c>
      <c r="AW139" s="129" t="str">
        <f>G139</f>
        <v>X</v>
      </c>
      <c r="AX139" s="130" t="str">
        <f t="shared" si="209"/>
        <v>Sabina MUSAJEVA (välis)</v>
      </c>
      <c r="AY139" s="129" t="str">
        <f>IF(AND(N139=0,O139=0),"",N139&amp;" - "&amp;O139)</f>
        <v/>
      </c>
      <c r="AZ139" s="129" t="str">
        <f>IF(AND(P139=0,Q139=0),"",P139&amp;" - "&amp;Q139)</f>
        <v/>
      </c>
      <c r="BA139" s="129" t="str">
        <f>IF(AND(R139=0,S139=0),"",R139&amp;" - "&amp;S139)</f>
        <v/>
      </c>
      <c r="BB139" s="129" t="str">
        <f>IF(AND(T139=0,U139=0),"",T139&amp;" - "&amp;U139)</f>
        <v/>
      </c>
      <c r="BC139" s="129" t="str">
        <f>IF(AND(V139=0,W139=0),"",V139&amp;" - "&amp;W139)</f>
        <v/>
      </c>
      <c r="BD139" s="131" t="str">
        <f>IF(AND(AH139=0,AJ139=0),"",AH139&amp;" - "&amp;AJ139)</f>
        <v/>
      </c>
      <c r="BE139" s="132">
        <f>BE137+AK139</f>
        <v>4</v>
      </c>
      <c r="BF139" s="132">
        <f>BF137+AL139</f>
        <v>0</v>
      </c>
      <c r="BH139" s="129" t="str">
        <f>D139</f>
        <v>A</v>
      </c>
      <c r="BI139" s="130" t="str">
        <f t="shared" si="210"/>
        <v>Reelica HANSON</v>
      </c>
      <c r="BJ139" s="129" t="str">
        <f>G139</f>
        <v>X</v>
      </c>
      <c r="BK139" s="130" t="str">
        <f t="shared" si="211"/>
        <v>Sabina MUSAJEVA (välis)</v>
      </c>
      <c r="BL139" s="135" t="str">
        <f t="shared" si="214"/>
        <v/>
      </c>
      <c r="BM139" s="135" t="str">
        <f t="shared" si="215"/>
        <v/>
      </c>
      <c r="BN139" s="135" t="str">
        <f t="shared" si="216"/>
        <v/>
      </c>
      <c r="BO139" s="135" t="str">
        <f t="shared" si="217"/>
        <v/>
      </c>
      <c r="BP139" s="135" t="str">
        <f t="shared" si="218"/>
        <v/>
      </c>
      <c r="BQ139" s="135" t="str">
        <f t="shared" si="219"/>
        <v/>
      </c>
      <c r="BR139" s="135" t="str">
        <f t="shared" si="220"/>
        <v/>
      </c>
      <c r="BS139" s="135" t="str">
        <f t="shared" si="221"/>
        <v/>
      </c>
      <c r="BT139" s="135" t="str">
        <f t="shared" si="222"/>
        <v/>
      </c>
      <c r="BU139" s="135" t="str">
        <f t="shared" si="223"/>
        <v/>
      </c>
      <c r="BV139" s="136" t="str">
        <f>IF(AND(AH139=0,AJ139=0),"",AH139&amp;" - "&amp;AJ139)</f>
        <v/>
      </c>
      <c r="BW139" s="138">
        <f>BW137+AK139</f>
        <v>4</v>
      </c>
      <c r="BX139" s="138">
        <f>AL139+BX137</f>
        <v>0</v>
      </c>
      <c r="BZ139" s="109" t="str">
        <f>IF(BL139="","",BI139)</f>
        <v/>
      </c>
      <c r="CA139" s="109" t="str">
        <f>IF(BZ139="","",CA134)</f>
        <v/>
      </c>
      <c r="CB139" s="109" t="str">
        <f>IF(BL139="","",BK139)</f>
        <v/>
      </c>
      <c r="CC139" s="109" t="str">
        <f>IF(CB139="","",CC134)</f>
        <v/>
      </c>
      <c r="CE139" s="109" t="str">
        <f t="shared" si="212"/>
        <v>:</v>
      </c>
      <c r="CF139" s="109" t="str">
        <f>IF(AH139=AJ139,"",IF(AH139&gt;AJ139,E139,H139))</f>
        <v/>
      </c>
      <c r="CG139" s="109" t="str">
        <f>IF(AH139=AJ139,"",IF(AH139&gt;AJ139,H139,E139))</f>
        <v/>
      </c>
    </row>
    <row r="140" spans="1:85" hidden="1" outlineLevel="1">
      <c r="A140" s="116">
        <f t="shared" si="213"/>
        <v>14</v>
      </c>
      <c r="B140" s="87">
        <v>138</v>
      </c>
      <c r="C140" s="93">
        <v>6</v>
      </c>
      <c r="D140" s="93" t="s">
        <v>87</v>
      </c>
      <c r="E140" s="88" t="s">
        <v>129</v>
      </c>
      <c r="F140" s="93">
        <v>11</v>
      </c>
      <c r="G140" s="93" t="s">
        <v>78</v>
      </c>
      <c r="H140" s="88" t="s">
        <v>121</v>
      </c>
      <c r="I140" s="89" t="s">
        <v>82</v>
      </c>
      <c r="J140" s="89" t="s">
        <v>82</v>
      </c>
      <c r="K140" s="89" t="s">
        <v>82</v>
      </c>
      <c r="L140" s="89" t="s">
        <v>82</v>
      </c>
      <c r="M140" s="89" t="s">
        <v>82</v>
      </c>
      <c r="N140" s="87">
        <v>0</v>
      </c>
      <c r="O140" s="87">
        <v>0</v>
      </c>
      <c r="P140" s="87">
        <v>0</v>
      </c>
      <c r="Q140" s="87">
        <v>0</v>
      </c>
      <c r="R140" s="87">
        <v>0</v>
      </c>
      <c r="S140" s="87">
        <v>0</v>
      </c>
      <c r="T140" s="87">
        <v>0</v>
      </c>
      <c r="U140" s="87">
        <v>0</v>
      </c>
      <c r="V140" s="87">
        <v>0</v>
      </c>
      <c r="W140" s="87">
        <v>0</v>
      </c>
      <c r="X140" s="90">
        <v>0</v>
      </c>
      <c r="Y140" s="90">
        <v>0</v>
      </c>
      <c r="Z140" s="90">
        <v>0</v>
      </c>
      <c r="AA140" s="90">
        <v>0</v>
      </c>
      <c r="AB140" s="90">
        <v>0</v>
      </c>
      <c r="AC140" s="90">
        <v>0</v>
      </c>
      <c r="AD140" s="90">
        <v>0</v>
      </c>
      <c r="AE140" s="90">
        <v>0</v>
      </c>
      <c r="AF140" s="90">
        <v>0</v>
      </c>
      <c r="AG140" s="90">
        <v>0</v>
      </c>
      <c r="AH140" s="91">
        <v>0</v>
      </c>
      <c r="AI140" s="91" t="s">
        <v>83</v>
      </c>
      <c r="AJ140" s="91">
        <v>0</v>
      </c>
      <c r="AK140" s="128">
        <f>RANK(AH140,AH140:AJ140,1)-1</f>
        <v>0</v>
      </c>
      <c r="AL140" s="128">
        <f>RANK(AJ140,AH140:AJ140,1)-1</f>
        <v>0</v>
      </c>
      <c r="AT140" s="115"/>
      <c r="AU140" s="129" t="str">
        <f>D140</f>
        <v>C</v>
      </c>
      <c r="AV140" s="130" t="str">
        <f t="shared" si="208"/>
        <v>Ina JOSEPSONE (välis)</v>
      </c>
      <c r="AW140" s="129" t="str">
        <f>G140</f>
        <v>Y</v>
      </c>
      <c r="AX140" s="130" t="str">
        <f t="shared" si="209"/>
        <v>Sirli JAANIMÄGI</v>
      </c>
      <c r="AY140" s="129" t="str">
        <f>IF(AND(N140=0,O140=0),"",N140&amp;" - "&amp;O140)</f>
        <v/>
      </c>
      <c r="AZ140" s="129" t="str">
        <f>IF(AND(P140=0,Q140=0),"",P140&amp;" - "&amp;Q140)</f>
        <v/>
      </c>
      <c r="BA140" s="129" t="str">
        <f>IF(AND(R140=0,S140=0),"",R140&amp;" - "&amp;S140)</f>
        <v/>
      </c>
      <c r="BB140" s="129" t="str">
        <f>IF(AND(T140=0,U140=0),"",T140&amp;" - "&amp;U140)</f>
        <v/>
      </c>
      <c r="BC140" s="129" t="str">
        <f>IF(AND(V140=0,W140=0),"",V140&amp;" - "&amp;W140)</f>
        <v/>
      </c>
      <c r="BD140" s="131" t="str">
        <f>IF(AND(AH140=0,AJ140=0),"",AH140&amp;" - "&amp;AJ140)</f>
        <v/>
      </c>
      <c r="BE140" s="132">
        <f>BE139+AK140</f>
        <v>4</v>
      </c>
      <c r="BF140" s="132">
        <f>BF139+AL140</f>
        <v>0</v>
      </c>
      <c r="BH140" s="129" t="str">
        <f>D140</f>
        <v>C</v>
      </c>
      <c r="BI140" s="130" t="str">
        <f t="shared" si="210"/>
        <v>Ina JOSEPSONE (välis)</v>
      </c>
      <c r="BJ140" s="129" t="str">
        <f>G140</f>
        <v>Y</v>
      </c>
      <c r="BK140" s="130" t="str">
        <f t="shared" si="211"/>
        <v>Sirli JAANIMÄGI</v>
      </c>
      <c r="BL140" s="135" t="str">
        <f t="shared" si="214"/>
        <v/>
      </c>
      <c r="BM140" s="135" t="str">
        <f t="shared" si="215"/>
        <v/>
      </c>
      <c r="BN140" s="135" t="str">
        <f t="shared" si="216"/>
        <v/>
      </c>
      <c r="BO140" s="135" t="str">
        <f t="shared" si="217"/>
        <v/>
      </c>
      <c r="BP140" s="135" t="str">
        <f t="shared" si="218"/>
        <v/>
      </c>
      <c r="BQ140" s="135" t="str">
        <f t="shared" si="219"/>
        <v/>
      </c>
      <c r="BR140" s="135" t="str">
        <f t="shared" si="220"/>
        <v/>
      </c>
      <c r="BS140" s="135" t="str">
        <f t="shared" si="221"/>
        <v/>
      </c>
      <c r="BT140" s="135" t="str">
        <f t="shared" si="222"/>
        <v/>
      </c>
      <c r="BU140" s="135" t="str">
        <f t="shared" si="223"/>
        <v/>
      </c>
      <c r="BV140" s="136" t="str">
        <f>IF(AND(AH140=0,AJ140=0),"",AH140&amp;" - "&amp;AJ140)</f>
        <v/>
      </c>
      <c r="BW140" s="138">
        <f>BW139+AK140</f>
        <v>4</v>
      </c>
      <c r="BX140" s="138">
        <f>AL140+BX139</f>
        <v>0</v>
      </c>
      <c r="BZ140" s="109" t="str">
        <f>IF(BL140="","",BI140)</f>
        <v/>
      </c>
      <c r="CA140" s="109" t="str">
        <f>IF(BZ140="","",CA134)</f>
        <v/>
      </c>
      <c r="CB140" s="109" t="str">
        <f>IF(BL140="","",BK140)</f>
        <v/>
      </c>
      <c r="CC140" s="109" t="str">
        <f>IF(CB140="","",CC134)</f>
        <v/>
      </c>
      <c r="CE140" s="109" t="str">
        <f t="shared" si="212"/>
        <v>:</v>
      </c>
      <c r="CF140" s="109" t="str">
        <f>IF(AH140=AJ140,"",IF(AH140&gt;AJ140,E140,H140))</f>
        <v/>
      </c>
      <c r="CG140" s="109" t="str">
        <f>IF(AH140=AJ140,"",IF(AH140&gt;AJ140,H140,E140))</f>
        <v/>
      </c>
    </row>
    <row r="141" spans="1:85" hidden="1" outlineLevel="1">
      <c r="A141" s="153">
        <f t="shared" si="213"/>
        <v>14</v>
      </c>
      <c r="B141" s="96">
        <v>139</v>
      </c>
      <c r="C141" s="94">
        <v>5</v>
      </c>
      <c r="D141" s="94" t="s">
        <v>84</v>
      </c>
      <c r="E141" s="95" t="s">
        <v>111</v>
      </c>
      <c r="F141" s="94">
        <v>12</v>
      </c>
      <c r="G141" s="94" t="s">
        <v>88</v>
      </c>
      <c r="H141" s="95" t="s">
        <v>125</v>
      </c>
      <c r="I141" s="89" t="s">
        <v>82</v>
      </c>
      <c r="J141" s="89" t="s">
        <v>82</v>
      </c>
      <c r="K141" s="89" t="s">
        <v>82</v>
      </c>
      <c r="L141" s="89" t="s">
        <v>82</v>
      </c>
      <c r="M141" s="89" t="s">
        <v>82</v>
      </c>
      <c r="N141" s="96">
        <v>0</v>
      </c>
      <c r="O141" s="96">
        <v>0</v>
      </c>
      <c r="P141" s="96">
        <v>0</v>
      </c>
      <c r="Q141" s="96">
        <v>0</v>
      </c>
      <c r="R141" s="96">
        <v>0</v>
      </c>
      <c r="S141" s="96">
        <v>0</v>
      </c>
      <c r="T141" s="96">
        <v>0</v>
      </c>
      <c r="U141" s="96">
        <v>0</v>
      </c>
      <c r="V141" s="96">
        <v>0</v>
      </c>
      <c r="W141" s="96">
        <v>0</v>
      </c>
      <c r="X141" s="97">
        <v>0</v>
      </c>
      <c r="Y141" s="97">
        <v>0</v>
      </c>
      <c r="Z141" s="97">
        <v>0</v>
      </c>
      <c r="AA141" s="97">
        <v>0</v>
      </c>
      <c r="AB141" s="97">
        <v>0</v>
      </c>
      <c r="AC141" s="97">
        <v>0</v>
      </c>
      <c r="AD141" s="97">
        <v>0</v>
      </c>
      <c r="AE141" s="97">
        <v>0</v>
      </c>
      <c r="AF141" s="97">
        <v>0</v>
      </c>
      <c r="AG141" s="97">
        <v>0</v>
      </c>
      <c r="AH141" s="98">
        <v>0</v>
      </c>
      <c r="AI141" s="98" t="s">
        <v>83</v>
      </c>
      <c r="AJ141" s="98">
        <v>0</v>
      </c>
      <c r="AK141" s="128">
        <f>RANK(AH141,AH141:AJ141,1)-1</f>
        <v>0</v>
      </c>
      <c r="AL141" s="128">
        <f>RANK(AJ141,AH141:AJ141,1)-1</f>
        <v>0</v>
      </c>
      <c r="AM141" s="142">
        <v>1</v>
      </c>
      <c r="AN141" s="142">
        <v>1</v>
      </c>
      <c r="AT141" s="115"/>
      <c r="AU141" s="129" t="str">
        <f>D141</f>
        <v>B</v>
      </c>
      <c r="AV141" s="130" t="str">
        <f t="shared" si="208"/>
        <v>Tatjana TŠISTJAKOVA</v>
      </c>
      <c r="AW141" s="129" t="str">
        <f>G141</f>
        <v>Z</v>
      </c>
      <c r="AX141" s="130" t="str">
        <f t="shared" si="209"/>
        <v>Annigrete SUIMETS</v>
      </c>
      <c r="AY141" s="129" t="str">
        <f>IF(AND(N141=0,O141=0),"",N141&amp;" - "&amp;O141)</f>
        <v/>
      </c>
      <c r="AZ141" s="129" t="str">
        <f>IF(AND(P141=0,Q141=0),"",P141&amp;" - "&amp;Q141)</f>
        <v/>
      </c>
      <c r="BA141" s="129" t="str">
        <f>IF(AND(R141=0,S141=0),"",R141&amp;" - "&amp;S141)</f>
        <v/>
      </c>
      <c r="BB141" s="129" t="str">
        <f>IF(AND(T141=0,U141=0),"",T141&amp;" - "&amp;U141)</f>
        <v/>
      </c>
      <c r="BC141" s="129" t="str">
        <f>IF(AND(V141=0,W141=0),"",V141&amp;" - "&amp;W141)</f>
        <v/>
      </c>
      <c r="BD141" s="131" t="str">
        <f>IF(AND(AH141=0,AJ141=0),"",AH141&amp;" - "&amp;AJ141)</f>
        <v/>
      </c>
      <c r="BE141" s="132">
        <f>BE140+AK141</f>
        <v>4</v>
      </c>
      <c r="BF141" s="132">
        <f>BF140+AL141</f>
        <v>0</v>
      </c>
      <c r="BH141" s="129" t="str">
        <f>D141</f>
        <v>B</v>
      </c>
      <c r="BI141" s="130" t="str">
        <f t="shared" si="210"/>
        <v>Tatjana TŠISTJAKOVA</v>
      </c>
      <c r="BJ141" s="129" t="str">
        <f>G141</f>
        <v>Z</v>
      </c>
      <c r="BK141" s="130" t="str">
        <f t="shared" si="211"/>
        <v>Annigrete SUIMETS</v>
      </c>
      <c r="BL141" s="135" t="str">
        <f t="shared" si="214"/>
        <v/>
      </c>
      <c r="BM141" s="135" t="str">
        <f t="shared" si="215"/>
        <v/>
      </c>
      <c r="BN141" s="135" t="str">
        <f t="shared" si="216"/>
        <v/>
      </c>
      <c r="BO141" s="135" t="str">
        <f t="shared" si="217"/>
        <v/>
      </c>
      <c r="BP141" s="135" t="str">
        <f t="shared" si="218"/>
        <v/>
      </c>
      <c r="BQ141" s="135" t="str">
        <f t="shared" si="219"/>
        <v/>
      </c>
      <c r="BR141" s="135" t="str">
        <f t="shared" si="220"/>
        <v/>
      </c>
      <c r="BS141" s="135" t="str">
        <f t="shared" si="221"/>
        <v/>
      </c>
      <c r="BT141" s="135" t="str">
        <f t="shared" si="222"/>
        <v/>
      </c>
      <c r="BU141" s="135" t="str">
        <f t="shared" si="223"/>
        <v/>
      </c>
      <c r="BV141" s="136" t="str">
        <f>IF(AND(AH141=0,AJ141=0),"",AH141&amp;" - "&amp;AJ141)</f>
        <v/>
      </c>
      <c r="BW141" s="138">
        <f>BW140+AK141</f>
        <v>4</v>
      </c>
      <c r="BX141" s="138">
        <f>AL141+BX140</f>
        <v>0</v>
      </c>
      <c r="BZ141" s="109" t="str">
        <f>IF(BL141="","",BI141)</f>
        <v/>
      </c>
      <c r="CA141" s="109" t="str">
        <f>IF(BZ141="","",CA134)</f>
        <v/>
      </c>
      <c r="CB141" s="109" t="str">
        <f>IF(BL141="","",BK141)</f>
        <v/>
      </c>
      <c r="CC141" s="109" t="str">
        <f>IF(CB141="","",CC134)</f>
        <v/>
      </c>
      <c r="CE141" s="109" t="str">
        <f t="shared" si="212"/>
        <v>:</v>
      </c>
      <c r="CF141" s="109" t="str">
        <f>IF(AH141=AJ141,"",IF(AH141&gt;AJ141,E141,H141))</f>
        <v/>
      </c>
      <c r="CG141" s="109" t="str">
        <f>IF(AH141=AJ141,"",IF(AH141&gt;AJ141,H141,E141))</f>
        <v/>
      </c>
    </row>
    <row r="142" spans="1:85" hidden="1" outlineLevel="1">
      <c r="A142" s="154">
        <f t="shared" si="213"/>
        <v>14</v>
      </c>
      <c r="B142" s="101">
        <v>140</v>
      </c>
      <c r="C142" s="99"/>
      <c r="D142" s="99"/>
      <c r="E142" s="99"/>
      <c r="F142" s="99"/>
      <c r="G142" s="99"/>
      <c r="H142" s="99"/>
      <c r="I142" s="100"/>
      <c r="J142" s="100"/>
      <c r="K142" s="100"/>
      <c r="L142" s="100"/>
      <c r="M142" s="100"/>
      <c r="N142" s="101"/>
      <c r="O142" s="101"/>
      <c r="P142" s="101"/>
      <c r="Q142" s="101"/>
      <c r="R142" s="101"/>
      <c r="S142" s="101"/>
      <c r="T142" s="101"/>
      <c r="U142" s="101"/>
      <c r="V142" s="101"/>
      <c r="W142" s="101"/>
      <c r="X142" s="102"/>
      <c r="Y142" s="102"/>
      <c r="Z142" s="102"/>
      <c r="AA142" s="102"/>
      <c r="AB142" s="102"/>
      <c r="AC142" s="102"/>
      <c r="AD142" s="102"/>
      <c r="AE142" s="102"/>
      <c r="AF142" s="102"/>
      <c r="AG142" s="102"/>
      <c r="AH142" s="103"/>
      <c r="AI142" s="103"/>
      <c r="AJ142" s="104"/>
      <c r="AK142" s="144">
        <f>SUM(AK134:AK141)</f>
        <v>4</v>
      </c>
      <c r="AL142" s="144">
        <f>SUM(AL134:AL141)</f>
        <v>0</v>
      </c>
      <c r="AM142" s="145" t="str">
        <f>IF(OR(ISNA(E134),AK142=AL142),"",IF(D133&lt;G133,AK142&amp;" - "&amp;AL142,AL142&amp;" - "&amp;AK142))</f>
        <v>4 - 0</v>
      </c>
      <c r="AN142" s="145">
        <f>IF(OR(ISNA(E134),AK142=AL142),"",IF(VALUE(LEFT(AM142))&gt;VALUE(RIGHT(AM142)),2,1))</f>
        <v>2</v>
      </c>
      <c r="AT142" s="146"/>
      <c r="AU142" s="147"/>
      <c r="AV142" s="148"/>
      <c r="AW142" s="147"/>
      <c r="AX142" s="148"/>
      <c r="AY142" s="147"/>
      <c r="AZ142" s="147"/>
      <c r="BA142" s="147"/>
      <c r="BB142" s="147"/>
      <c r="BC142" s="149"/>
      <c r="BD142" s="150"/>
      <c r="BE142" s="151"/>
      <c r="BF142" s="151"/>
      <c r="BZ142" t="s">
        <v>140</v>
      </c>
      <c r="CE142" s="109" t="str">
        <f t="shared" si="212"/>
        <v>:</v>
      </c>
      <c r="CF142" s="109" t="s">
        <v>140</v>
      </c>
      <c r="CG142" s="109"/>
    </row>
    <row r="143" spans="1:85" s="109" customFormat="1" hidden="1" outlineLevel="1">
      <c r="A143" s="152">
        <f>A133+1</f>
        <v>15</v>
      </c>
      <c r="B143" s="79">
        <v>141</v>
      </c>
      <c r="C143" s="87">
        <v>3</v>
      </c>
      <c r="D143" s="91">
        <v>3</v>
      </c>
      <c r="E143" s="117" t="s">
        <v>46</v>
      </c>
      <c r="F143" s="87">
        <v>9</v>
      </c>
      <c r="G143" s="91">
        <v>6</v>
      </c>
      <c r="H143" s="81" t="s">
        <v>60</v>
      </c>
      <c r="I143" s="82"/>
      <c r="J143" s="83"/>
      <c r="K143" s="83"/>
      <c r="L143" s="83"/>
      <c r="M143" s="83"/>
      <c r="N143" s="84"/>
      <c r="O143" s="84"/>
      <c r="P143" s="84"/>
      <c r="Q143" s="84"/>
      <c r="R143" s="84"/>
      <c r="S143" s="84"/>
      <c r="T143" s="84"/>
      <c r="U143" s="84"/>
      <c r="V143" s="84"/>
      <c r="W143" s="84"/>
      <c r="X143" s="85"/>
      <c r="Y143" s="85"/>
      <c r="Z143" s="85"/>
      <c r="AA143" s="85"/>
      <c r="AB143" s="85"/>
      <c r="AC143" s="85"/>
      <c r="AD143" s="85"/>
      <c r="AE143" s="85"/>
      <c r="AF143" s="85"/>
      <c r="AG143" s="85"/>
      <c r="AH143" s="85"/>
      <c r="AI143" s="85"/>
      <c r="AJ143" s="86"/>
      <c r="AO143" s="109" t="s">
        <v>132</v>
      </c>
      <c r="AP143" s="109" t="s">
        <v>132</v>
      </c>
      <c r="AT143" s="119" t="str">
        <f>"Match no "&amp;A143</f>
        <v>Match no 15</v>
      </c>
      <c r="AU143" s="120">
        <f>BE151</f>
        <v>4</v>
      </c>
      <c r="AV143" s="121" t="str">
        <f t="shared" ref="AV143:AV151" si="225">E143</f>
        <v>LTK Narova</v>
      </c>
      <c r="AW143" s="120">
        <f>BF151</f>
        <v>0</v>
      </c>
      <c r="AX143" s="121" t="str">
        <f t="shared" ref="AX143:AX151" si="226">H143</f>
        <v>Lauatennisekeskus</v>
      </c>
      <c r="AY143" s="122" t="s">
        <v>133</v>
      </c>
      <c r="AZ143" s="122" t="s">
        <v>134</v>
      </c>
      <c r="BA143" s="122" t="s">
        <v>135</v>
      </c>
      <c r="BB143" s="122" t="s">
        <v>136</v>
      </c>
      <c r="BC143" s="122" t="s">
        <v>137</v>
      </c>
      <c r="BD143" s="123" t="s">
        <v>138</v>
      </c>
      <c r="BE143" s="292" t="s">
        <v>139</v>
      </c>
      <c r="BF143" s="292"/>
      <c r="BH143" s="124">
        <f>AK152</f>
        <v>4</v>
      </c>
      <c r="BI143" s="125" t="str">
        <f t="shared" ref="BI143:BI151" si="227">E143</f>
        <v>LTK Narova</v>
      </c>
      <c r="BJ143" s="124">
        <f>AL152</f>
        <v>0</v>
      </c>
      <c r="BK143" s="125" t="str">
        <f t="shared" ref="BK143:BK151" si="228">H143</f>
        <v>Lauatennisekeskus</v>
      </c>
      <c r="BL143" s="287" t="s">
        <v>133</v>
      </c>
      <c r="BM143" s="288"/>
      <c r="BN143" s="287" t="s">
        <v>134</v>
      </c>
      <c r="BO143" s="288"/>
      <c r="BP143" s="287" t="s">
        <v>135</v>
      </c>
      <c r="BQ143" s="288"/>
      <c r="BR143" s="287" t="s">
        <v>136</v>
      </c>
      <c r="BS143" s="288"/>
      <c r="BT143" s="287" t="s">
        <v>137</v>
      </c>
      <c r="BU143" s="288"/>
      <c r="BV143" s="126" t="s">
        <v>138</v>
      </c>
      <c r="BW143" s="289" t="s">
        <v>139</v>
      </c>
      <c r="BX143" s="290"/>
      <c r="BZ143" s="109" t="s">
        <v>140</v>
      </c>
      <c r="CE143" s="109" t="str">
        <f t="shared" si="212"/>
        <v>s:G</v>
      </c>
      <c r="CF143" s="109" t="s">
        <v>140</v>
      </c>
    </row>
    <row r="144" spans="1:85" s="109" customFormat="1" hidden="1" outlineLevel="1">
      <c r="A144" s="116">
        <f t="shared" ref="A144:A152" si="229">A134+1</f>
        <v>15</v>
      </c>
      <c r="B144" s="87">
        <v>142</v>
      </c>
      <c r="C144" s="87">
        <v>4</v>
      </c>
      <c r="D144" s="87" t="s">
        <v>77</v>
      </c>
      <c r="E144" s="88" t="s">
        <v>119</v>
      </c>
      <c r="F144" s="87">
        <v>11</v>
      </c>
      <c r="G144" s="87" t="s">
        <v>78</v>
      </c>
      <c r="H144" s="88" t="s">
        <v>122</v>
      </c>
      <c r="I144" s="89" t="s">
        <v>93</v>
      </c>
      <c r="J144" s="89" t="s">
        <v>101</v>
      </c>
      <c r="K144" s="89" t="s">
        <v>79</v>
      </c>
      <c r="L144" s="89" t="s">
        <v>82</v>
      </c>
      <c r="M144" s="89" t="s">
        <v>82</v>
      </c>
      <c r="N144" s="87">
        <v>11</v>
      </c>
      <c r="O144" s="87">
        <v>4</v>
      </c>
      <c r="P144" s="87">
        <v>11</v>
      </c>
      <c r="Q144" s="87">
        <v>2</v>
      </c>
      <c r="R144" s="87">
        <v>11</v>
      </c>
      <c r="S144" s="87">
        <v>1</v>
      </c>
      <c r="T144" s="87">
        <v>0</v>
      </c>
      <c r="U144" s="87">
        <v>0</v>
      </c>
      <c r="V144" s="87">
        <v>0</v>
      </c>
      <c r="W144" s="87">
        <v>0</v>
      </c>
      <c r="X144" s="90">
        <v>1</v>
      </c>
      <c r="Y144" s="90">
        <v>1</v>
      </c>
      <c r="Z144" s="90">
        <v>1</v>
      </c>
      <c r="AA144" s="90">
        <v>0</v>
      </c>
      <c r="AB144" s="90">
        <v>0</v>
      </c>
      <c r="AC144" s="90">
        <v>0</v>
      </c>
      <c r="AD144" s="90">
        <v>0</v>
      </c>
      <c r="AE144" s="90">
        <v>0</v>
      </c>
      <c r="AF144" s="90">
        <v>0</v>
      </c>
      <c r="AG144" s="90">
        <v>0</v>
      </c>
      <c r="AH144" s="91">
        <v>3</v>
      </c>
      <c r="AI144" s="91" t="s">
        <v>83</v>
      </c>
      <c r="AJ144" s="91">
        <v>0</v>
      </c>
      <c r="AK144" s="128">
        <f>RANK(AH144,AH144:AJ144,1)-1</f>
        <v>1</v>
      </c>
      <c r="AL144" s="128">
        <f>RANK(AJ144,AH144:AJ144,1)-1</f>
        <v>0</v>
      </c>
      <c r="AT144" s="115" t="str">
        <f>VLOOKUP(A143,Voor,4)&amp;" kell "&amp;TEXT(VLOOKUP(A143,Voor,5),"hh:mm")</f>
        <v>IV voor kell 17:30</v>
      </c>
      <c r="AU144" s="129" t="str">
        <f>D144</f>
        <v>A</v>
      </c>
      <c r="AV144" s="130" t="str">
        <f t="shared" si="225"/>
        <v>Anastassia MELNIKOVA</v>
      </c>
      <c r="AW144" s="129" t="str">
        <f>G144</f>
        <v>Y</v>
      </c>
      <c r="AX144" s="130" t="str">
        <f t="shared" si="226"/>
        <v>Aire KURGPÕLD</v>
      </c>
      <c r="AY144" s="129" t="str">
        <f>IF(AND(N144=0,O144=0),"",N144&amp;" - "&amp;O144)</f>
        <v>11 - 4</v>
      </c>
      <c r="AZ144" s="129" t="str">
        <f>IF(AND(P144=0,Q144=0),"",P144&amp;" - "&amp;Q144)</f>
        <v>11 - 2</v>
      </c>
      <c r="BA144" s="129" t="str">
        <f>IF(AND(R144=0,S144=0),"",R144&amp;" - "&amp;S144)</f>
        <v>11 - 1</v>
      </c>
      <c r="BB144" s="129" t="str">
        <f>IF(AND(T144=0,U144=0),"",T144&amp;" - "&amp;U144)</f>
        <v/>
      </c>
      <c r="BC144" s="129" t="str">
        <f>IF(AND(V144=0,W144=0),"",V144&amp;" - "&amp;W144)</f>
        <v/>
      </c>
      <c r="BD144" s="131" t="str">
        <f>IF(AND(AH144=0,AJ144=0),"",AH144&amp;" - "&amp;AJ144)</f>
        <v>3 - 0</v>
      </c>
      <c r="BE144" s="132">
        <f>AK144</f>
        <v>1</v>
      </c>
      <c r="BF144" s="132">
        <f>AL144</f>
        <v>0</v>
      </c>
      <c r="BH144" s="133" t="str">
        <f>D144</f>
        <v>A</v>
      </c>
      <c r="BI144" s="134" t="str">
        <f t="shared" si="227"/>
        <v>Anastassia MELNIKOVA</v>
      </c>
      <c r="BJ144" s="133" t="str">
        <f>G144</f>
        <v>Y</v>
      </c>
      <c r="BK144" s="134" t="str">
        <f t="shared" si="228"/>
        <v>Aire KURGPÕLD</v>
      </c>
      <c r="BL144" s="135">
        <f t="shared" ref="BL144:BL151" si="230">IF(AND(N144=0,O144=0),"",N144)</f>
        <v>11</v>
      </c>
      <c r="BM144" s="135">
        <f t="shared" ref="BM144:BM151" si="231">IF(AND(N144=0,O144=0),"",O144)</f>
        <v>4</v>
      </c>
      <c r="BN144" s="135">
        <f t="shared" ref="BN144:BN151" si="232">IF(AND(P144=0,Q144=0),"",P144)</f>
        <v>11</v>
      </c>
      <c r="BO144" s="135">
        <f t="shared" ref="BO144:BO151" si="233">IF(AND(P144=0,Q144=0),"",Q144)</f>
        <v>2</v>
      </c>
      <c r="BP144" s="135">
        <f t="shared" ref="BP144:BP151" si="234">IF(AND(R144=0,S144=0),"",R144)</f>
        <v>11</v>
      </c>
      <c r="BQ144" s="135">
        <f t="shared" ref="BQ144:BQ151" si="235">IF(AND(R144=0,S144=0),"",S144)</f>
        <v>1</v>
      </c>
      <c r="BR144" s="135" t="str">
        <f t="shared" ref="BR144:BR151" si="236">IF(AND(T144=0,U144=0),"",T144)</f>
        <v/>
      </c>
      <c r="BS144" s="135" t="str">
        <f t="shared" ref="BS144:BS151" si="237">IF(AND(T144=0,U144=0),"",U144)</f>
        <v/>
      </c>
      <c r="BT144" s="135" t="str">
        <f t="shared" ref="BT144:BT151" si="238">IF(AND(V144=0,W144=0),"",V144)</f>
        <v/>
      </c>
      <c r="BU144" s="135" t="str">
        <f t="shared" ref="BU144:BU151" si="239">IF(AND(V144=0,W144=0),"",W144)</f>
        <v/>
      </c>
      <c r="BV144" s="136" t="str">
        <f>IF(AND(AH144=0,AJ144=0),"",AH144&amp;" - "&amp;AJ144)</f>
        <v>3 - 0</v>
      </c>
      <c r="BW144" s="137">
        <f>AK144</f>
        <v>1</v>
      </c>
      <c r="BX144" s="137">
        <f>AL144</f>
        <v>0</v>
      </c>
      <c r="BZ144" s="109" t="str">
        <f>IF(BL144="","",BI144)</f>
        <v>Anastassia MELNIKOVA</v>
      </c>
      <c r="CA144" s="109" t="str">
        <f>IF(BZ144="","",BI143)</f>
        <v>LTK Narova</v>
      </c>
      <c r="CB144" s="109" t="str">
        <f>IF(BL144="","",BK144)</f>
        <v>Aire KURGPÕLD</v>
      </c>
      <c r="CC144" s="109" t="str">
        <f>IF(CB144="","",BK143)</f>
        <v>Lauatennisekeskus</v>
      </c>
      <c r="CE144" s="109" t="str">
        <f t="shared" si="212"/>
        <v>3:0</v>
      </c>
      <c r="CF144" s="109" t="str">
        <f>IF(AH144=AJ144,"",IF(AH144&gt;AJ144,E144,H144))</f>
        <v>Anastassia MELNIKOVA</v>
      </c>
      <c r="CG144" s="109" t="str">
        <f>IF(AH144=AJ144,"",IF(AH144&gt;AJ144,H144,E144))</f>
        <v>Aire KURGPÕLD</v>
      </c>
    </row>
    <row r="145" spans="1:85" s="109" customFormat="1" hidden="1" outlineLevel="1">
      <c r="A145" s="116">
        <f t="shared" si="229"/>
        <v>15</v>
      </c>
      <c r="B145" s="87">
        <v>143</v>
      </c>
      <c r="C145" s="87">
        <v>5</v>
      </c>
      <c r="D145" s="87" t="s">
        <v>84</v>
      </c>
      <c r="E145" s="88" t="s">
        <v>117</v>
      </c>
      <c r="F145" s="87">
        <v>10</v>
      </c>
      <c r="G145" s="87" t="s">
        <v>85</v>
      </c>
      <c r="H145" s="88" t="s">
        <v>124</v>
      </c>
      <c r="I145" s="89" t="s">
        <v>81</v>
      </c>
      <c r="J145" s="89" t="s">
        <v>81</v>
      </c>
      <c r="K145" s="89" t="s">
        <v>93</v>
      </c>
      <c r="L145" s="89" t="s">
        <v>82</v>
      </c>
      <c r="M145" s="89" t="s">
        <v>82</v>
      </c>
      <c r="N145" s="87">
        <v>11</v>
      </c>
      <c r="O145" s="87">
        <v>3</v>
      </c>
      <c r="P145" s="87">
        <v>11</v>
      </c>
      <c r="Q145" s="87">
        <v>3</v>
      </c>
      <c r="R145" s="87">
        <v>11</v>
      </c>
      <c r="S145" s="87">
        <v>4</v>
      </c>
      <c r="T145" s="87">
        <v>0</v>
      </c>
      <c r="U145" s="87">
        <v>0</v>
      </c>
      <c r="V145" s="87">
        <v>0</v>
      </c>
      <c r="W145" s="87">
        <v>0</v>
      </c>
      <c r="X145" s="90">
        <v>1</v>
      </c>
      <c r="Y145" s="90">
        <v>1</v>
      </c>
      <c r="Z145" s="90">
        <v>1</v>
      </c>
      <c r="AA145" s="90">
        <v>0</v>
      </c>
      <c r="AB145" s="90">
        <v>0</v>
      </c>
      <c r="AC145" s="90">
        <v>0</v>
      </c>
      <c r="AD145" s="90">
        <v>0</v>
      </c>
      <c r="AE145" s="90">
        <v>0</v>
      </c>
      <c r="AF145" s="90">
        <v>0</v>
      </c>
      <c r="AG145" s="90">
        <v>0</v>
      </c>
      <c r="AH145" s="91">
        <v>3</v>
      </c>
      <c r="AI145" s="91" t="s">
        <v>83</v>
      </c>
      <c r="AJ145" s="91">
        <v>0</v>
      </c>
      <c r="AK145" s="128">
        <f>RANK(AH145,AH145:AJ145,1)-1</f>
        <v>1</v>
      </c>
      <c r="AL145" s="128">
        <f>RANK(AJ145,AH145:AJ145,1)-1</f>
        <v>0</v>
      </c>
      <c r="AT145" s="115" t="str">
        <f>"Laud: "&amp;VLOOKUP(A143,Voor,8)</f>
        <v>Laud: 10</v>
      </c>
      <c r="AU145" s="129" t="str">
        <f>D145</f>
        <v>B</v>
      </c>
      <c r="AV145" s="130" t="str">
        <f t="shared" si="225"/>
        <v>Vitalia REINOL</v>
      </c>
      <c r="AW145" s="129" t="str">
        <f>G145</f>
        <v>X</v>
      </c>
      <c r="AX145" s="130" t="str">
        <f t="shared" si="226"/>
        <v>Kristi ERNITS (laen)</v>
      </c>
      <c r="AY145" s="129" t="str">
        <f>IF(AND(N145=0,O145=0),"",N145&amp;" - "&amp;O145)</f>
        <v>11 - 3</v>
      </c>
      <c r="AZ145" s="129" t="str">
        <f>IF(AND(P145=0,Q145=0),"",P145&amp;" - "&amp;Q145)</f>
        <v>11 - 3</v>
      </c>
      <c r="BA145" s="129" t="str">
        <f>IF(AND(R145=0,S145=0),"",R145&amp;" - "&amp;S145)</f>
        <v>11 - 4</v>
      </c>
      <c r="BB145" s="129" t="str">
        <f>IF(AND(T145=0,U145=0),"",T145&amp;" - "&amp;U145)</f>
        <v/>
      </c>
      <c r="BC145" s="129" t="str">
        <f>IF(AND(V145=0,W145=0),"",V145&amp;" - "&amp;W145)</f>
        <v/>
      </c>
      <c r="BD145" s="131" t="str">
        <f>IF(AND(AH145=0,AJ145=0),"",AH145&amp;" - "&amp;AJ145)</f>
        <v>3 - 0</v>
      </c>
      <c r="BE145" s="132">
        <f t="shared" ref="BE145:BF147" si="240">BE144+AK145</f>
        <v>2</v>
      </c>
      <c r="BF145" s="132">
        <f t="shared" si="240"/>
        <v>0</v>
      </c>
      <c r="BH145" s="129" t="str">
        <f>D145</f>
        <v>B</v>
      </c>
      <c r="BI145" s="130" t="str">
        <f t="shared" si="227"/>
        <v>Vitalia REINOL</v>
      </c>
      <c r="BJ145" s="129" t="str">
        <f>G145</f>
        <v>X</v>
      </c>
      <c r="BK145" s="130" t="str">
        <f t="shared" si="228"/>
        <v>Kristi ERNITS (laen)</v>
      </c>
      <c r="BL145" s="135">
        <f t="shared" si="230"/>
        <v>11</v>
      </c>
      <c r="BM145" s="135">
        <f t="shared" si="231"/>
        <v>3</v>
      </c>
      <c r="BN145" s="135">
        <f t="shared" si="232"/>
        <v>11</v>
      </c>
      <c r="BO145" s="135">
        <f t="shared" si="233"/>
        <v>3</v>
      </c>
      <c r="BP145" s="135">
        <f t="shared" si="234"/>
        <v>11</v>
      </c>
      <c r="BQ145" s="135">
        <f t="shared" si="235"/>
        <v>4</v>
      </c>
      <c r="BR145" s="135" t="str">
        <f t="shared" si="236"/>
        <v/>
      </c>
      <c r="BS145" s="135" t="str">
        <f t="shared" si="237"/>
        <v/>
      </c>
      <c r="BT145" s="135" t="str">
        <f t="shared" si="238"/>
        <v/>
      </c>
      <c r="BU145" s="135" t="str">
        <f t="shared" si="239"/>
        <v/>
      </c>
      <c r="BV145" s="136" t="str">
        <f>IF(AND(AH145=0,AJ145=0),"",AH145&amp;" - "&amp;AJ145)</f>
        <v>3 - 0</v>
      </c>
      <c r="BW145" s="138">
        <f>BW144+AK145</f>
        <v>2</v>
      </c>
      <c r="BX145" s="138">
        <f>AL145+BX144</f>
        <v>0</v>
      </c>
      <c r="BZ145" s="109" t="str">
        <f>IF(BL145="","",BI145)</f>
        <v>Vitalia REINOL</v>
      </c>
      <c r="CA145" s="109" t="str">
        <f>IF(BZ145="","",CA144)</f>
        <v>LTK Narova</v>
      </c>
      <c r="CB145" s="109" t="str">
        <f>IF(BL145="","",BK145)</f>
        <v>Kristi ERNITS (laen)</v>
      </c>
      <c r="CC145" s="109" t="str">
        <f>IF(CB145="","",CC144)</f>
        <v>Lauatennisekeskus</v>
      </c>
      <c r="CE145" s="109" t="str">
        <f t="shared" si="212"/>
        <v>3:0</v>
      </c>
      <c r="CF145" s="109" t="str">
        <f>IF(AH145=AJ145,"",IF(AH145&gt;AJ145,E145,H145))</f>
        <v>Vitalia REINOL</v>
      </c>
      <c r="CG145" s="109" t="str">
        <f>IF(AH145=AJ145,"",IF(AH145&gt;AJ145,H145,E145))</f>
        <v>Kristi ERNITS (laen)</v>
      </c>
    </row>
    <row r="146" spans="1:85" s="109" customFormat="1" hidden="1" outlineLevel="1">
      <c r="A146" s="116">
        <f t="shared" si="229"/>
        <v>15</v>
      </c>
      <c r="B146" s="87">
        <v>144</v>
      </c>
      <c r="C146" s="87">
        <v>6</v>
      </c>
      <c r="D146" s="87" t="s">
        <v>87</v>
      </c>
      <c r="E146" s="88" t="s">
        <v>160</v>
      </c>
      <c r="F146" s="87">
        <v>12</v>
      </c>
      <c r="G146" s="87" t="s">
        <v>88</v>
      </c>
      <c r="H146" s="88" t="s">
        <v>126</v>
      </c>
      <c r="I146" s="89" t="s">
        <v>79</v>
      </c>
      <c r="J146" s="89" t="s">
        <v>79</v>
      </c>
      <c r="K146" s="89" t="s">
        <v>101</v>
      </c>
      <c r="L146" s="89" t="s">
        <v>82</v>
      </c>
      <c r="M146" s="89" t="s">
        <v>82</v>
      </c>
      <c r="N146" s="87">
        <v>11</v>
      </c>
      <c r="O146" s="87">
        <v>1</v>
      </c>
      <c r="P146" s="87">
        <v>11</v>
      </c>
      <c r="Q146" s="87">
        <v>1</v>
      </c>
      <c r="R146" s="87">
        <v>11</v>
      </c>
      <c r="S146" s="87">
        <v>2</v>
      </c>
      <c r="T146" s="87">
        <v>0</v>
      </c>
      <c r="U146" s="87">
        <v>0</v>
      </c>
      <c r="V146" s="87">
        <v>0</v>
      </c>
      <c r="W146" s="87">
        <v>0</v>
      </c>
      <c r="X146" s="90">
        <v>1</v>
      </c>
      <c r="Y146" s="90">
        <v>1</v>
      </c>
      <c r="Z146" s="90">
        <v>1</v>
      </c>
      <c r="AA146" s="90">
        <v>0</v>
      </c>
      <c r="AB146" s="90">
        <v>0</v>
      </c>
      <c r="AC146" s="90">
        <v>0</v>
      </c>
      <c r="AD146" s="90">
        <v>0</v>
      </c>
      <c r="AE146" s="90">
        <v>0</v>
      </c>
      <c r="AF146" s="90">
        <v>0</v>
      </c>
      <c r="AG146" s="90">
        <v>0</v>
      </c>
      <c r="AH146" s="91">
        <v>3</v>
      </c>
      <c r="AI146" s="91" t="s">
        <v>83</v>
      </c>
      <c r="AJ146" s="91">
        <v>0</v>
      </c>
      <c r="AK146" s="128">
        <f>RANK(AH146,AH146:AJ146,1)-1</f>
        <v>1</v>
      </c>
      <c r="AL146" s="128">
        <f>RANK(AJ146,AH146:AJ146,1)-1</f>
        <v>0</v>
      </c>
      <c r="AT146" s="115"/>
      <c r="AU146" s="129" t="str">
        <f>D146</f>
        <v>C</v>
      </c>
      <c r="AV146" s="130" t="str">
        <f t="shared" si="225"/>
        <v>Kristina VASSILJEVA</v>
      </c>
      <c r="AW146" s="129" t="str">
        <f>G146</f>
        <v>Z</v>
      </c>
      <c r="AX146" s="130" t="str">
        <f t="shared" si="226"/>
        <v>Neverly LUKAS</v>
      </c>
      <c r="AY146" s="129" t="str">
        <f>IF(AND(N146=0,O146=0),"",N146&amp;" - "&amp;O146)</f>
        <v>11 - 1</v>
      </c>
      <c r="AZ146" s="129" t="str">
        <f>IF(AND(P146=0,Q146=0),"",P146&amp;" - "&amp;Q146)</f>
        <v>11 - 1</v>
      </c>
      <c r="BA146" s="129" t="str">
        <f>IF(AND(R146=0,S146=0),"",R146&amp;" - "&amp;S146)</f>
        <v>11 - 2</v>
      </c>
      <c r="BB146" s="129" t="str">
        <f>IF(AND(T146=0,U146=0),"",T146&amp;" - "&amp;U146)</f>
        <v/>
      </c>
      <c r="BC146" s="129" t="str">
        <f>IF(AND(V146=0,W146=0),"",V146&amp;" - "&amp;W146)</f>
        <v/>
      </c>
      <c r="BD146" s="131" t="str">
        <f>IF(AND(AH146=0,AJ146=0),"",AH146&amp;" - "&amp;AJ146)</f>
        <v>3 - 0</v>
      </c>
      <c r="BE146" s="132">
        <f t="shared" si="240"/>
        <v>3</v>
      </c>
      <c r="BF146" s="132">
        <f t="shared" si="240"/>
        <v>0</v>
      </c>
      <c r="BH146" s="129" t="str">
        <f>D146</f>
        <v>C</v>
      </c>
      <c r="BI146" s="130" t="str">
        <f t="shared" si="227"/>
        <v>Kristina VASSILJEVA</v>
      </c>
      <c r="BJ146" s="129" t="str">
        <f>G146</f>
        <v>Z</v>
      </c>
      <c r="BK146" s="130" t="str">
        <f t="shared" si="228"/>
        <v>Neverly LUKAS</v>
      </c>
      <c r="BL146" s="135">
        <f t="shared" si="230"/>
        <v>11</v>
      </c>
      <c r="BM146" s="135">
        <f t="shared" si="231"/>
        <v>1</v>
      </c>
      <c r="BN146" s="135">
        <f t="shared" si="232"/>
        <v>11</v>
      </c>
      <c r="BO146" s="135">
        <f t="shared" si="233"/>
        <v>1</v>
      </c>
      <c r="BP146" s="135">
        <f t="shared" si="234"/>
        <v>11</v>
      </c>
      <c r="BQ146" s="135">
        <f t="shared" si="235"/>
        <v>2</v>
      </c>
      <c r="BR146" s="135" t="str">
        <f t="shared" si="236"/>
        <v/>
      </c>
      <c r="BS146" s="135" t="str">
        <f t="shared" si="237"/>
        <v/>
      </c>
      <c r="BT146" s="135" t="str">
        <f t="shared" si="238"/>
        <v/>
      </c>
      <c r="BU146" s="135" t="str">
        <f t="shared" si="239"/>
        <v/>
      </c>
      <c r="BV146" s="136" t="str">
        <f>IF(AND(AH146=0,AJ146=0),"",AH146&amp;" - "&amp;AJ146)</f>
        <v>3 - 0</v>
      </c>
      <c r="BW146" s="138">
        <f>BW145+AK146</f>
        <v>3</v>
      </c>
      <c r="BX146" s="138">
        <f>AL146+BX145</f>
        <v>0</v>
      </c>
      <c r="BZ146" s="109" t="str">
        <f>IF(BL146="","",BI146)</f>
        <v>Kristina VASSILJEVA</v>
      </c>
      <c r="CA146" s="109" t="str">
        <f>IF(BZ146="","",CA144)</f>
        <v>LTK Narova</v>
      </c>
      <c r="CB146" s="109" t="str">
        <f>IF(BL146="","",BK146)</f>
        <v>Neverly LUKAS</v>
      </c>
      <c r="CC146" s="109" t="str">
        <f>IF(CB146="","",CC144)</f>
        <v>Lauatennisekeskus</v>
      </c>
      <c r="CE146" s="109" t="str">
        <f t="shared" si="212"/>
        <v>3:0</v>
      </c>
      <c r="CF146" s="109" t="str">
        <f>IF(AH146=AJ146,"",IF(AH146&gt;AJ146,E146,H146))</f>
        <v>Kristina VASSILJEVA</v>
      </c>
      <c r="CG146" s="109" t="str">
        <f>IF(AH146=AJ146,"",IF(AH146&gt;AJ146,H146,E146))</f>
        <v>Neverly LUKAS</v>
      </c>
    </row>
    <row r="147" spans="1:85" s="109" customFormat="1" hidden="1" outlineLevel="1">
      <c r="A147" s="116">
        <f t="shared" si="229"/>
        <v>15</v>
      </c>
      <c r="B147" s="87">
        <v>145</v>
      </c>
      <c r="C147" s="92">
        <v>4</v>
      </c>
      <c r="D147" s="87">
        <v>4</v>
      </c>
      <c r="E147" s="88" t="s">
        <v>119</v>
      </c>
      <c r="F147" s="92">
        <v>11</v>
      </c>
      <c r="G147" s="87"/>
      <c r="H147" s="88" t="s">
        <v>122</v>
      </c>
      <c r="I147" s="310" t="s">
        <v>92</v>
      </c>
      <c r="J147" s="310" t="s">
        <v>96</v>
      </c>
      <c r="K147" s="310" t="s">
        <v>92</v>
      </c>
      <c r="L147" s="291" t="s">
        <v>82</v>
      </c>
      <c r="M147" s="291" t="s">
        <v>82</v>
      </c>
      <c r="N147" s="285">
        <v>11</v>
      </c>
      <c r="O147" s="285">
        <v>7</v>
      </c>
      <c r="P147" s="285">
        <v>11</v>
      </c>
      <c r="Q147" s="285">
        <v>5</v>
      </c>
      <c r="R147" s="285">
        <v>11</v>
      </c>
      <c r="S147" s="285">
        <v>7</v>
      </c>
      <c r="T147" s="285">
        <v>0</v>
      </c>
      <c r="U147" s="285">
        <v>0</v>
      </c>
      <c r="V147" s="285">
        <v>0</v>
      </c>
      <c r="W147" s="285">
        <v>0</v>
      </c>
      <c r="X147" s="293">
        <v>1</v>
      </c>
      <c r="Y147" s="293">
        <v>1</v>
      </c>
      <c r="Z147" s="293">
        <v>1</v>
      </c>
      <c r="AA147" s="293">
        <v>0</v>
      </c>
      <c r="AB147" s="293">
        <v>0</v>
      </c>
      <c r="AC147" s="293">
        <v>0</v>
      </c>
      <c r="AD147" s="293">
        <v>0</v>
      </c>
      <c r="AE147" s="293">
        <v>0</v>
      </c>
      <c r="AF147" s="293">
        <v>0</v>
      </c>
      <c r="AG147" s="293">
        <v>0</v>
      </c>
      <c r="AH147" s="295">
        <v>3</v>
      </c>
      <c r="AI147" s="295" t="s">
        <v>83</v>
      </c>
      <c r="AJ147" s="295">
        <v>0</v>
      </c>
      <c r="AK147" s="298">
        <f>RANK(AH147,AH147:AJ147,1)-1</f>
        <v>1</v>
      </c>
      <c r="AL147" s="299">
        <f>RANK(AJ147,AH147:AJ147,1)-1</f>
        <v>0</v>
      </c>
      <c r="AT147" s="115"/>
      <c r="AU147" s="300" t="s">
        <v>143</v>
      </c>
      <c r="AV147" s="130" t="str">
        <f t="shared" si="225"/>
        <v>Anastassia MELNIKOVA</v>
      </c>
      <c r="AW147" s="300" t="s">
        <v>143</v>
      </c>
      <c r="AX147" s="130" t="str">
        <f t="shared" si="226"/>
        <v>Aire KURGPÕLD</v>
      </c>
      <c r="AY147" s="302" t="str">
        <f>IF(AND(N147=0,O147=0),"",N147&amp;" - "&amp;O147)</f>
        <v>11 - 7</v>
      </c>
      <c r="AZ147" s="302" t="str">
        <f>IF(AND(P147=0,Q147=0),"",P147&amp;" - "&amp;Q147)</f>
        <v>11 - 5</v>
      </c>
      <c r="BA147" s="302" t="str">
        <f>IF(AND(R147=0,S147=0),"",R147&amp;" - "&amp;S147)</f>
        <v>11 - 7</v>
      </c>
      <c r="BB147" s="302" t="str">
        <f>IF(AND(T147=0,U147=0),"",T147&amp;" - "&amp;U147)</f>
        <v/>
      </c>
      <c r="BC147" s="302" t="str">
        <f>IF(AND(V147=0,W147=0),"",V147&amp;" - "&amp;W147)</f>
        <v/>
      </c>
      <c r="BD147" s="309" t="str">
        <f>IF(AND(AH147=0,AJ147=0),"",AH147&amp;" - "&amp;AJ147)</f>
        <v>3 - 0</v>
      </c>
      <c r="BE147" s="297">
        <f t="shared" si="240"/>
        <v>4</v>
      </c>
      <c r="BF147" s="297">
        <f t="shared" si="240"/>
        <v>0</v>
      </c>
      <c r="BH147" s="129"/>
      <c r="BI147" s="130" t="str">
        <f t="shared" si="227"/>
        <v>Anastassia MELNIKOVA</v>
      </c>
      <c r="BJ147" s="129"/>
      <c r="BK147" s="130" t="str">
        <f t="shared" si="228"/>
        <v>Aire KURGPÕLD</v>
      </c>
      <c r="BL147" s="305">
        <f t="shared" si="230"/>
        <v>11</v>
      </c>
      <c r="BM147" s="305">
        <f t="shared" si="231"/>
        <v>7</v>
      </c>
      <c r="BN147" s="305">
        <f t="shared" si="232"/>
        <v>11</v>
      </c>
      <c r="BO147" s="305">
        <f t="shared" si="233"/>
        <v>5</v>
      </c>
      <c r="BP147" s="305">
        <f t="shared" si="234"/>
        <v>11</v>
      </c>
      <c r="BQ147" s="305">
        <f t="shared" si="235"/>
        <v>7</v>
      </c>
      <c r="BR147" s="305" t="str">
        <f t="shared" si="236"/>
        <v/>
      </c>
      <c r="BS147" s="305" t="str">
        <f t="shared" si="237"/>
        <v/>
      </c>
      <c r="BT147" s="305" t="str">
        <f t="shared" si="238"/>
        <v/>
      </c>
      <c r="BU147" s="305" t="str">
        <f t="shared" si="239"/>
        <v/>
      </c>
      <c r="BV147" s="307" t="str">
        <f>IF(AND(AH147=0,AJ147=0),"",AH147&amp;" - "&amp;AJ147)</f>
        <v>3 - 0</v>
      </c>
      <c r="BW147" s="303">
        <f>AK147+BW146</f>
        <v>4</v>
      </c>
      <c r="BX147" s="303">
        <f>AL147+BX146</f>
        <v>0</v>
      </c>
      <c r="CE147" s="109" t="str">
        <f t="shared" si="212"/>
        <v>3:0</v>
      </c>
    </row>
    <row r="148" spans="1:85" s="109" customFormat="1" hidden="1" outlineLevel="1">
      <c r="A148" s="116">
        <f t="shared" si="229"/>
        <v>15</v>
      </c>
      <c r="B148" s="87">
        <v>146</v>
      </c>
      <c r="C148" s="92">
        <v>5</v>
      </c>
      <c r="D148" s="87">
        <v>5</v>
      </c>
      <c r="E148" s="88" t="s">
        <v>117</v>
      </c>
      <c r="F148" s="92">
        <v>12</v>
      </c>
      <c r="G148" s="87"/>
      <c r="H148" s="88" t="s">
        <v>126</v>
      </c>
      <c r="I148" s="311"/>
      <c r="J148" s="311"/>
      <c r="K148" s="311"/>
      <c r="L148" s="291"/>
      <c r="M148" s="291"/>
      <c r="N148" s="286"/>
      <c r="O148" s="286"/>
      <c r="P148" s="286"/>
      <c r="Q148" s="286"/>
      <c r="R148" s="286"/>
      <c r="S148" s="286"/>
      <c r="T148" s="286"/>
      <c r="U148" s="286"/>
      <c r="V148" s="286"/>
      <c r="W148" s="286"/>
      <c r="X148" s="294"/>
      <c r="Y148" s="294"/>
      <c r="Z148" s="294"/>
      <c r="AA148" s="294"/>
      <c r="AB148" s="294"/>
      <c r="AC148" s="294"/>
      <c r="AD148" s="294"/>
      <c r="AE148" s="294"/>
      <c r="AF148" s="294"/>
      <c r="AG148" s="294"/>
      <c r="AH148" s="296"/>
      <c r="AI148" s="296"/>
      <c r="AJ148" s="296"/>
      <c r="AK148" s="298"/>
      <c r="AL148" s="299"/>
      <c r="AT148" s="115"/>
      <c r="AU148" s="301"/>
      <c r="AV148" s="130" t="str">
        <f t="shared" si="225"/>
        <v>Vitalia REINOL</v>
      </c>
      <c r="AW148" s="301"/>
      <c r="AX148" s="130" t="str">
        <f t="shared" si="226"/>
        <v>Neverly LUKAS</v>
      </c>
      <c r="AY148" s="302"/>
      <c r="AZ148" s="302"/>
      <c r="BA148" s="302"/>
      <c r="BB148" s="302"/>
      <c r="BC148" s="302"/>
      <c r="BD148" s="309"/>
      <c r="BE148" s="297"/>
      <c r="BF148" s="297"/>
      <c r="BH148" s="129"/>
      <c r="BI148" s="130" t="str">
        <f t="shared" si="227"/>
        <v>Vitalia REINOL</v>
      </c>
      <c r="BJ148" s="129"/>
      <c r="BK148" s="130" t="str">
        <f t="shared" si="228"/>
        <v>Neverly LUKAS</v>
      </c>
      <c r="BL148" s="306" t="str">
        <f t="shared" si="230"/>
        <v/>
      </c>
      <c r="BM148" s="306" t="str">
        <f t="shared" si="231"/>
        <v/>
      </c>
      <c r="BN148" s="306" t="str">
        <f t="shared" si="232"/>
        <v/>
      </c>
      <c r="BO148" s="306" t="str">
        <f t="shared" si="233"/>
        <v/>
      </c>
      <c r="BP148" s="306" t="str">
        <f t="shared" si="234"/>
        <v/>
      </c>
      <c r="BQ148" s="306" t="str">
        <f t="shared" si="235"/>
        <v/>
      </c>
      <c r="BR148" s="306" t="str">
        <f t="shared" si="236"/>
        <v/>
      </c>
      <c r="BS148" s="306" t="str">
        <f t="shared" si="237"/>
        <v/>
      </c>
      <c r="BT148" s="306" t="str">
        <f t="shared" si="238"/>
        <v/>
      </c>
      <c r="BU148" s="306" t="str">
        <f t="shared" si="239"/>
        <v/>
      </c>
      <c r="BV148" s="308"/>
      <c r="BW148" s="304"/>
      <c r="BX148" s="304"/>
      <c r="CE148" s="109" t="str">
        <f t="shared" si="212"/>
        <v>:</v>
      </c>
    </row>
    <row r="149" spans="1:85" s="109" customFormat="1" hidden="1" outlineLevel="1">
      <c r="A149" s="116">
        <f t="shared" si="229"/>
        <v>15</v>
      </c>
      <c r="B149" s="87">
        <v>147</v>
      </c>
      <c r="C149" s="87">
        <v>4</v>
      </c>
      <c r="D149" s="87" t="s">
        <v>77</v>
      </c>
      <c r="E149" s="88" t="s">
        <v>119</v>
      </c>
      <c r="F149" s="87">
        <v>10</v>
      </c>
      <c r="G149" s="87" t="s">
        <v>85</v>
      </c>
      <c r="H149" s="88" t="s">
        <v>124</v>
      </c>
      <c r="I149" s="89" t="s">
        <v>82</v>
      </c>
      <c r="J149" s="89" t="s">
        <v>82</v>
      </c>
      <c r="K149" s="89" t="s">
        <v>82</v>
      </c>
      <c r="L149" s="89" t="s">
        <v>82</v>
      </c>
      <c r="M149" s="89" t="s">
        <v>82</v>
      </c>
      <c r="N149" s="87">
        <v>0</v>
      </c>
      <c r="O149" s="87">
        <v>0</v>
      </c>
      <c r="P149" s="87">
        <v>0</v>
      </c>
      <c r="Q149" s="87">
        <v>0</v>
      </c>
      <c r="R149" s="87">
        <v>0</v>
      </c>
      <c r="S149" s="87">
        <v>0</v>
      </c>
      <c r="T149" s="87">
        <v>0</v>
      </c>
      <c r="U149" s="87">
        <v>0</v>
      </c>
      <c r="V149" s="87">
        <v>0</v>
      </c>
      <c r="W149" s="87">
        <v>0</v>
      </c>
      <c r="X149" s="90">
        <v>0</v>
      </c>
      <c r="Y149" s="90">
        <v>0</v>
      </c>
      <c r="Z149" s="90">
        <v>0</v>
      </c>
      <c r="AA149" s="90">
        <v>0</v>
      </c>
      <c r="AB149" s="90">
        <v>0</v>
      </c>
      <c r="AC149" s="90">
        <v>0</v>
      </c>
      <c r="AD149" s="90">
        <v>0</v>
      </c>
      <c r="AE149" s="90">
        <v>0</v>
      </c>
      <c r="AF149" s="90">
        <v>0</v>
      </c>
      <c r="AG149" s="90">
        <v>0</v>
      </c>
      <c r="AH149" s="91">
        <v>0</v>
      </c>
      <c r="AI149" s="91" t="s">
        <v>83</v>
      </c>
      <c r="AJ149" s="91">
        <v>0</v>
      </c>
      <c r="AK149" s="128">
        <f>RANK(AH149,AH149:AJ149,1)-1</f>
        <v>0</v>
      </c>
      <c r="AL149" s="128">
        <f>RANK(AJ149,AH149:AJ149,1)-1</f>
        <v>0</v>
      </c>
      <c r="AM149" s="114"/>
      <c r="AN149" s="114"/>
      <c r="AO149" s="139"/>
      <c r="AP149" s="139"/>
      <c r="AQ149" s="139"/>
      <c r="AR149" s="139"/>
      <c r="AT149" s="115"/>
      <c r="AU149" s="129" t="str">
        <f>D149</f>
        <v>A</v>
      </c>
      <c r="AV149" s="130" t="str">
        <f t="shared" si="225"/>
        <v>Anastassia MELNIKOVA</v>
      </c>
      <c r="AW149" s="129" t="str">
        <f>G149</f>
        <v>X</v>
      </c>
      <c r="AX149" s="130" t="str">
        <f t="shared" si="226"/>
        <v>Kristi ERNITS (laen)</v>
      </c>
      <c r="AY149" s="129" t="str">
        <f>IF(AND(N149=0,O149=0),"",N149&amp;" - "&amp;O149)</f>
        <v/>
      </c>
      <c r="AZ149" s="129" t="str">
        <f>IF(AND(P149=0,Q149=0),"",P149&amp;" - "&amp;Q149)</f>
        <v/>
      </c>
      <c r="BA149" s="129" t="str">
        <f>IF(AND(R149=0,S149=0),"",R149&amp;" - "&amp;S149)</f>
        <v/>
      </c>
      <c r="BB149" s="129" t="str">
        <f>IF(AND(T149=0,U149=0),"",T149&amp;" - "&amp;U149)</f>
        <v/>
      </c>
      <c r="BC149" s="129" t="str">
        <f>IF(AND(V149=0,W149=0),"",V149&amp;" - "&amp;W149)</f>
        <v/>
      </c>
      <c r="BD149" s="131" t="str">
        <f>IF(AND(AH149=0,AJ149=0),"",AH149&amp;" - "&amp;AJ149)</f>
        <v/>
      </c>
      <c r="BE149" s="132">
        <f>BE147+AK149</f>
        <v>4</v>
      </c>
      <c r="BF149" s="132">
        <f>BF147+AL149</f>
        <v>0</v>
      </c>
      <c r="BH149" s="129" t="str">
        <f>D149</f>
        <v>A</v>
      </c>
      <c r="BI149" s="130" t="str">
        <f t="shared" si="227"/>
        <v>Anastassia MELNIKOVA</v>
      </c>
      <c r="BJ149" s="129" t="str">
        <f>G149</f>
        <v>X</v>
      </c>
      <c r="BK149" s="130" t="str">
        <f t="shared" si="228"/>
        <v>Kristi ERNITS (laen)</v>
      </c>
      <c r="BL149" s="135" t="str">
        <f t="shared" si="230"/>
        <v/>
      </c>
      <c r="BM149" s="135" t="str">
        <f t="shared" si="231"/>
        <v/>
      </c>
      <c r="BN149" s="135" t="str">
        <f t="shared" si="232"/>
        <v/>
      </c>
      <c r="BO149" s="135" t="str">
        <f t="shared" si="233"/>
        <v/>
      </c>
      <c r="BP149" s="135" t="str">
        <f t="shared" si="234"/>
        <v/>
      </c>
      <c r="BQ149" s="135" t="str">
        <f t="shared" si="235"/>
        <v/>
      </c>
      <c r="BR149" s="135" t="str">
        <f t="shared" si="236"/>
        <v/>
      </c>
      <c r="BS149" s="135" t="str">
        <f t="shared" si="237"/>
        <v/>
      </c>
      <c r="BT149" s="135" t="str">
        <f t="shared" si="238"/>
        <v/>
      </c>
      <c r="BU149" s="135" t="str">
        <f t="shared" si="239"/>
        <v/>
      </c>
      <c r="BV149" s="136" t="str">
        <f>IF(AND(AH149=0,AJ149=0),"",AH149&amp;" - "&amp;AJ149)</f>
        <v/>
      </c>
      <c r="BW149" s="138">
        <f>BW147+AK149</f>
        <v>4</v>
      </c>
      <c r="BX149" s="138">
        <f>AL149+BX147</f>
        <v>0</v>
      </c>
      <c r="BZ149" s="109" t="str">
        <f>IF(BL149="","",BI149)</f>
        <v/>
      </c>
      <c r="CA149" s="109" t="str">
        <f>IF(BZ149="","",CA144)</f>
        <v/>
      </c>
      <c r="CB149" s="109" t="str">
        <f>IF(BL149="","",BK149)</f>
        <v/>
      </c>
      <c r="CC149" s="109" t="str">
        <f>IF(CB149="","",CC144)</f>
        <v/>
      </c>
      <c r="CE149" s="109" t="str">
        <f t="shared" si="212"/>
        <v>:</v>
      </c>
      <c r="CF149" s="109" t="str">
        <f>IF(AH149=AJ149,"",IF(AH149&gt;AJ149,E149,H149))</f>
        <v/>
      </c>
      <c r="CG149" s="109" t="str">
        <f>IF(AH149=AJ149,"",IF(AH149&gt;AJ149,H149,E149))</f>
        <v/>
      </c>
    </row>
    <row r="150" spans="1:85" hidden="1" outlineLevel="1">
      <c r="A150" s="116">
        <f t="shared" si="229"/>
        <v>15</v>
      </c>
      <c r="B150" s="87">
        <v>148</v>
      </c>
      <c r="C150" s="93">
        <v>6</v>
      </c>
      <c r="D150" s="93" t="s">
        <v>87</v>
      </c>
      <c r="E150" s="88" t="s">
        <v>160</v>
      </c>
      <c r="F150" s="93">
        <v>11</v>
      </c>
      <c r="G150" s="93" t="s">
        <v>78</v>
      </c>
      <c r="H150" s="88" t="s">
        <v>122</v>
      </c>
      <c r="I150" s="89" t="s">
        <v>82</v>
      </c>
      <c r="J150" s="89" t="s">
        <v>82</v>
      </c>
      <c r="K150" s="89" t="s">
        <v>82</v>
      </c>
      <c r="L150" s="89" t="s">
        <v>82</v>
      </c>
      <c r="M150" s="89" t="s">
        <v>82</v>
      </c>
      <c r="N150" s="87">
        <v>0</v>
      </c>
      <c r="O150" s="87">
        <v>0</v>
      </c>
      <c r="P150" s="87">
        <v>0</v>
      </c>
      <c r="Q150" s="87">
        <v>0</v>
      </c>
      <c r="R150" s="87">
        <v>0</v>
      </c>
      <c r="S150" s="87">
        <v>0</v>
      </c>
      <c r="T150" s="87">
        <v>0</v>
      </c>
      <c r="U150" s="87">
        <v>0</v>
      </c>
      <c r="V150" s="87">
        <v>0</v>
      </c>
      <c r="W150" s="87">
        <v>0</v>
      </c>
      <c r="X150" s="90">
        <v>0</v>
      </c>
      <c r="Y150" s="90">
        <v>0</v>
      </c>
      <c r="Z150" s="90">
        <v>0</v>
      </c>
      <c r="AA150" s="90">
        <v>0</v>
      </c>
      <c r="AB150" s="90">
        <v>0</v>
      </c>
      <c r="AC150" s="90">
        <v>0</v>
      </c>
      <c r="AD150" s="90">
        <v>0</v>
      </c>
      <c r="AE150" s="90">
        <v>0</v>
      </c>
      <c r="AF150" s="90">
        <v>0</v>
      </c>
      <c r="AG150" s="90">
        <v>0</v>
      </c>
      <c r="AH150" s="91">
        <v>0</v>
      </c>
      <c r="AI150" s="91" t="s">
        <v>83</v>
      </c>
      <c r="AJ150" s="91">
        <v>0</v>
      </c>
      <c r="AK150" s="128">
        <f>RANK(AH150,AH150:AJ150,1)-1</f>
        <v>0</v>
      </c>
      <c r="AL150" s="128">
        <f>RANK(AJ150,AH150:AJ150,1)-1</f>
        <v>0</v>
      </c>
      <c r="AT150" s="115"/>
      <c r="AU150" s="129" t="str">
        <f>D150</f>
        <v>C</v>
      </c>
      <c r="AV150" s="130" t="str">
        <f t="shared" si="225"/>
        <v>Kristina VASSILJEVA</v>
      </c>
      <c r="AW150" s="129" t="str">
        <f>G150</f>
        <v>Y</v>
      </c>
      <c r="AX150" s="130" t="str">
        <f t="shared" si="226"/>
        <v>Aire KURGPÕLD</v>
      </c>
      <c r="AY150" s="129" t="str">
        <f>IF(AND(N150=0,O150=0),"",N150&amp;" - "&amp;O150)</f>
        <v/>
      </c>
      <c r="AZ150" s="129" t="str">
        <f>IF(AND(P150=0,Q150=0),"",P150&amp;" - "&amp;Q150)</f>
        <v/>
      </c>
      <c r="BA150" s="129" t="str">
        <f>IF(AND(R150=0,S150=0),"",R150&amp;" - "&amp;S150)</f>
        <v/>
      </c>
      <c r="BB150" s="129" t="str">
        <f>IF(AND(T150=0,U150=0),"",T150&amp;" - "&amp;U150)</f>
        <v/>
      </c>
      <c r="BC150" s="129" t="str">
        <f>IF(AND(V150=0,W150=0),"",V150&amp;" - "&amp;W150)</f>
        <v/>
      </c>
      <c r="BD150" s="131" t="str">
        <f>IF(AND(AH150=0,AJ150=0),"",AH150&amp;" - "&amp;AJ150)</f>
        <v/>
      </c>
      <c r="BE150" s="132">
        <f>BE149+AK150</f>
        <v>4</v>
      </c>
      <c r="BF150" s="132">
        <f>BF149+AL150</f>
        <v>0</v>
      </c>
      <c r="BH150" s="129" t="str">
        <f>D150</f>
        <v>C</v>
      </c>
      <c r="BI150" s="130" t="str">
        <f t="shared" si="227"/>
        <v>Kristina VASSILJEVA</v>
      </c>
      <c r="BJ150" s="129" t="str">
        <f>G150</f>
        <v>Y</v>
      </c>
      <c r="BK150" s="130" t="str">
        <f t="shared" si="228"/>
        <v>Aire KURGPÕLD</v>
      </c>
      <c r="BL150" s="135" t="str">
        <f t="shared" si="230"/>
        <v/>
      </c>
      <c r="BM150" s="135" t="str">
        <f t="shared" si="231"/>
        <v/>
      </c>
      <c r="BN150" s="135" t="str">
        <f t="shared" si="232"/>
        <v/>
      </c>
      <c r="BO150" s="135" t="str">
        <f t="shared" si="233"/>
        <v/>
      </c>
      <c r="BP150" s="135" t="str">
        <f t="shared" si="234"/>
        <v/>
      </c>
      <c r="BQ150" s="135" t="str">
        <f t="shared" si="235"/>
        <v/>
      </c>
      <c r="BR150" s="135" t="str">
        <f t="shared" si="236"/>
        <v/>
      </c>
      <c r="BS150" s="135" t="str">
        <f t="shared" si="237"/>
        <v/>
      </c>
      <c r="BT150" s="135" t="str">
        <f t="shared" si="238"/>
        <v/>
      </c>
      <c r="BU150" s="135" t="str">
        <f t="shared" si="239"/>
        <v/>
      </c>
      <c r="BV150" s="136" t="str">
        <f>IF(AND(AH150=0,AJ150=0),"",AH150&amp;" - "&amp;AJ150)</f>
        <v/>
      </c>
      <c r="BW150" s="138">
        <f>BW149+AK150</f>
        <v>4</v>
      </c>
      <c r="BX150" s="138">
        <f>AL150+BX149</f>
        <v>0</v>
      </c>
      <c r="BZ150" s="109" t="str">
        <f>IF(BL150="","",BI150)</f>
        <v/>
      </c>
      <c r="CA150" s="109" t="str">
        <f>IF(BZ150="","",CA144)</f>
        <v/>
      </c>
      <c r="CB150" s="109" t="str">
        <f>IF(BL150="","",BK150)</f>
        <v/>
      </c>
      <c r="CC150" s="109" t="str">
        <f>IF(CB150="","",CC144)</f>
        <v/>
      </c>
      <c r="CE150" s="109" t="str">
        <f t="shared" si="212"/>
        <v>:</v>
      </c>
      <c r="CF150" s="109" t="str">
        <f>IF(AH150=AJ150,"",IF(AH150&gt;AJ150,E150,H150))</f>
        <v/>
      </c>
      <c r="CG150" s="109" t="str">
        <f>IF(AH150=AJ150,"",IF(AH150&gt;AJ150,H150,E150))</f>
        <v/>
      </c>
    </row>
    <row r="151" spans="1:85" hidden="1" outlineLevel="1">
      <c r="A151" s="153">
        <f t="shared" si="229"/>
        <v>15</v>
      </c>
      <c r="B151" s="96">
        <v>149</v>
      </c>
      <c r="C151" s="94">
        <v>5</v>
      </c>
      <c r="D151" s="94" t="s">
        <v>84</v>
      </c>
      <c r="E151" s="95" t="s">
        <v>117</v>
      </c>
      <c r="F151" s="94">
        <v>12</v>
      </c>
      <c r="G151" s="94" t="s">
        <v>88</v>
      </c>
      <c r="H151" s="95" t="s">
        <v>126</v>
      </c>
      <c r="I151" s="89" t="s">
        <v>82</v>
      </c>
      <c r="J151" s="89" t="s">
        <v>82</v>
      </c>
      <c r="K151" s="89" t="s">
        <v>82</v>
      </c>
      <c r="L151" s="89" t="s">
        <v>82</v>
      </c>
      <c r="M151" s="89" t="s">
        <v>82</v>
      </c>
      <c r="N151" s="96">
        <v>0</v>
      </c>
      <c r="O151" s="96">
        <v>0</v>
      </c>
      <c r="P151" s="96">
        <v>0</v>
      </c>
      <c r="Q151" s="96">
        <v>0</v>
      </c>
      <c r="R151" s="96">
        <v>0</v>
      </c>
      <c r="S151" s="96">
        <v>0</v>
      </c>
      <c r="T151" s="96">
        <v>0</v>
      </c>
      <c r="U151" s="96">
        <v>0</v>
      </c>
      <c r="V151" s="96">
        <v>0</v>
      </c>
      <c r="W151" s="96">
        <v>0</v>
      </c>
      <c r="X151" s="97">
        <v>0</v>
      </c>
      <c r="Y151" s="97">
        <v>0</v>
      </c>
      <c r="Z151" s="97">
        <v>0</v>
      </c>
      <c r="AA151" s="97">
        <v>0</v>
      </c>
      <c r="AB151" s="97">
        <v>0</v>
      </c>
      <c r="AC151" s="97">
        <v>0</v>
      </c>
      <c r="AD151" s="97">
        <v>0</v>
      </c>
      <c r="AE151" s="97">
        <v>0</v>
      </c>
      <c r="AF151" s="97">
        <v>0</v>
      </c>
      <c r="AG151" s="97">
        <v>0</v>
      </c>
      <c r="AH151" s="98">
        <v>0</v>
      </c>
      <c r="AI151" s="98" t="s">
        <v>83</v>
      </c>
      <c r="AJ151" s="98">
        <v>0</v>
      </c>
      <c r="AK151" s="128">
        <f>RANK(AH151,AH151:AJ151,1)-1</f>
        <v>0</v>
      </c>
      <c r="AL151" s="128">
        <f>RANK(AJ151,AH151:AJ151,1)-1</f>
        <v>0</v>
      </c>
      <c r="AM151" s="142">
        <v>1</v>
      </c>
      <c r="AN151" s="142">
        <v>1</v>
      </c>
      <c r="AT151" s="115"/>
      <c r="AU151" s="129" t="str">
        <f>D151</f>
        <v>B</v>
      </c>
      <c r="AV151" s="130" t="str">
        <f t="shared" si="225"/>
        <v>Vitalia REINOL</v>
      </c>
      <c r="AW151" s="129" t="str">
        <f>G151</f>
        <v>Z</v>
      </c>
      <c r="AX151" s="130" t="str">
        <f t="shared" si="226"/>
        <v>Neverly LUKAS</v>
      </c>
      <c r="AY151" s="129" t="str">
        <f>IF(AND(N151=0,O151=0),"",N151&amp;" - "&amp;O151)</f>
        <v/>
      </c>
      <c r="AZ151" s="129" t="str">
        <f>IF(AND(P151=0,Q151=0),"",P151&amp;" - "&amp;Q151)</f>
        <v/>
      </c>
      <c r="BA151" s="129" t="str">
        <f>IF(AND(R151=0,S151=0),"",R151&amp;" - "&amp;S151)</f>
        <v/>
      </c>
      <c r="BB151" s="129" t="str">
        <f>IF(AND(T151=0,U151=0),"",T151&amp;" - "&amp;U151)</f>
        <v/>
      </c>
      <c r="BC151" s="129" t="str">
        <f>IF(AND(V151=0,W151=0),"",V151&amp;" - "&amp;W151)</f>
        <v/>
      </c>
      <c r="BD151" s="131" t="str">
        <f>IF(AND(AH151=0,AJ151=0),"",AH151&amp;" - "&amp;AJ151)</f>
        <v/>
      </c>
      <c r="BE151" s="132">
        <f>BE150+AK151</f>
        <v>4</v>
      </c>
      <c r="BF151" s="132">
        <f>BF150+AL151</f>
        <v>0</v>
      </c>
      <c r="BH151" s="129" t="str">
        <f>D151</f>
        <v>B</v>
      </c>
      <c r="BI151" s="130" t="str">
        <f t="shared" si="227"/>
        <v>Vitalia REINOL</v>
      </c>
      <c r="BJ151" s="129" t="str">
        <f>G151</f>
        <v>Z</v>
      </c>
      <c r="BK151" s="130" t="str">
        <f t="shared" si="228"/>
        <v>Neverly LUKAS</v>
      </c>
      <c r="BL151" s="135" t="str">
        <f t="shared" si="230"/>
        <v/>
      </c>
      <c r="BM151" s="135" t="str">
        <f t="shared" si="231"/>
        <v/>
      </c>
      <c r="BN151" s="135" t="str">
        <f t="shared" si="232"/>
        <v/>
      </c>
      <c r="BO151" s="135" t="str">
        <f t="shared" si="233"/>
        <v/>
      </c>
      <c r="BP151" s="135" t="str">
        <f t="shared" si="234"/>
        <v/>
      </c>
      <c r="BQ151" s="135" t="str">
        <f t="shared" si="235"/>
        <v/>
      </c>
      <c r="BR151" s="135" t="str">
        <f t="shared" si="236"/>
        <v/>
      </c>
      <c r="BS151" s="135" t="str">
        <f t="shared" si="237"/>
        <v/>
      </c>
      <c r="BT151" s="135" t="str">
        <f t="shared" si="238"/>
        <v/>
      </c>
      <c r="BU151" s="135" t="str">
        <f t="shared" si="239"/>
        <v/>
      </c>
      <c r="BV151" s="136" t="str">
        <f>IF(AND(AH151=0,AJ151=0),"",AH151&amp;" - "&amp;AJ151)</f>
        <v/>
      </c>
      <c r="BW151" s="138">
        <f>BW150+AK151</f>
        <v>4</v>
      </c>
      <c r="BX151" s="138">
        <f>AL151+BX150</f>
        <v>0</v>
      </c>
      <c r="BZ151" s="109" t="str">
        <f>IF(BL151="","",BI151)</f>
        <v/>
      </c>
      <c r="CA151" s="109" t="str">
        <f>IF(BZ151="","",CA144)</f>
        <v/>
      </c>
      <c r="CB151" s="109" t="str">
        <f>IF(BL151="","",BK151)</f>
        <v/>
      </c>
      <c r="CC151" s="109" t="str">
        <f>IF(CB151="","",CC144)</f>
        <v/>
      </c>
      <c r="CE151" s="109" t="str">
        <f t="shared" si="212"/>
        <v>:</v>
      </c>
      <c r="CF151" s="109" t="str">
        <f>IF(AH151=AJ151,"",IF(AH151&gt;AJ151,E151,H151))</f>
        <v/>
      </c>
      <c r="CG151" s="109" t="str">
        <f>IF(AH151=AJ151,"",IF(AH151&gt;AJ151,H151,E151))</f>
        <v/>
      </c>
    </row>
    <row r="152" spans="1:85" hidden="1" outlineLevel="1">
      <c r="A152" s="154">
        <f t="shared" si="229"/>
        <v>15</v>
      </c>
      <c r="B152" s="101">
        <v>150</v>
      </c>
      <c r="C152" s="99"/>
      <c r="D152" s="99"/>
      <c r="E152" s="99"/>
      <c r="F152" s="99"/>
      <c r="G152" s="99"/>
      <c r="H152" s="99"/>
      <c r="I152" s="100"/>
      <c r="J152" s="100"/>
      <c r="K152" s="100"/>
      <c r="L152" s="100"/>
      <c r="M152" s="100"/>
      <c r="N152" s="101"/>
      <c r="O152" s="101"/>
      <c r="P152" s="101"/>
      <c r="Q152" s="101"/>
      <c r="R152" s="101"/>
      <c r="S152" s="101"/>
      <c r="T152" s="101"/>
      <c r="U152" s="101"/>
      <c r="V152" s="101"/>
      <c r="W152" s="101"/>
      <c r="X152" s="102"/>
      <c r="Y152" s="102"/>
      <c r="Z152" s="102"/>
      <c r="AA152" s="102"/>
      <c r="AB152" s="102"/>
      <c r="AC152" s="102"/>
      <c r="AD152" s="102"/>
      <c r="AE152" s="102"/>
      <c r="AF152" s="102"/>
      <c r="AG152" s="102"/>
      <c r="AH152" s="103"/>
      <c r="AI152" s="103"/>
      <c r="AJ152" s="104"/>
      <c r="AK152" s="144">
        <f>SUM(AK144:AK151)</f>
        <v>4</v>
      </c>
      <c r="AL152" s="144">
        <f>SUM(AL144:AL151)</f>
        <v>0</v>
      </c>
      <c r="AM152" s="145" t="str">
        <f>IF(OR(ISNA(E144),AK152=AL152),"",IF(D143&lt;G143,AK152&amp;" - "&amp;AL152,AL152&amp;" - "&amp;AK152))</f>
        <v>4 - 0</v>
      </c>
      <c r="AN152" s="145">
        <f>IF(OR(ISNA(E144),AK152=AL152),"",IF(VALUE(LEFT(AM152))&gt;VALUE(RIGHT(AM152)),2,1))</f>
        <v>2</v>
      </c>
      <c r="AT152" s="146"/>
      <c r="AU152" s="147"/>
      <c r="AV152" s="148"/>
      <c r="AW152" s="147"/>
      <c r="AX152" s="148"/>
      <c r="AY152" s="147"/>
      <c r="AZ152" s="147"/>
      <c r="BA152" s="147"/>
      <c r="BB152" s="147"/>
      <c r="BC152" s="149"/>
      <c r="BD152" s="150"/>
      <c r="BE152" s="151"/>
      <c r="BF152" s="151"/>
      <c r="BZ152" t="s">
        <v>140</v>
      </c>
      <c r="CE152" s="109" t="str">
        <f t="shared" si="212"/>
        <v>:</v>
      </c>
      <c r="CF152" s="109" t="s">
        <v>140</v>
      </c>
      <c r="CG152" s="109"/>
    </row>
    <row r="153" spans="1:85" s="109" customFormat="1" hidden="1" outlineLevel="1">
      <c r="A153" s="152">
        <f>A143+1</f>
        <v>16</v>
      </c>
      <c r="B153" s="79">
        <v>151</v>
      </c>
      <c r="C153" s="87">
        <v>3</v>
      </c>
      <c r="D153" s="91">
        <v>4</v>
      </c>
      <c r="E153" s="117" t="s">
        <v>52</v>
      </c>
      <c r="F153" s="87">
        <v>9</v>
      </c>
      <c r="G153" s="91">
        <v>5</v>
      </c>
      <c r="H153" s="81" t="s">
        <v>57</v>
      </c>
      <c r="I153" s="82"/>
      <c r="J153" s="83"/>
      <c r="K153" s="83"/>
      <c r="L153" s="83"/>
      <c r="M153" s="83"/>
      <c r="N153" s="84"/>
      <c r="O153" s="84"/>
      <c r="P153" s="84"/>
      <c r="Q153" s="84"/>
      <c r="R153" s="84"/>
      <c r="S153" s="84"/>
      <c r="T153" s="84"/>
      <c r="U153" s="84"/>
      <c r="V153" s="84"/>
      <c r="W153" s="84"/>
      <c r="X153" s="85"/>
      <c r="Y153" s="85"/>
      <c r="Z153" s="85"/>
      <c r="AA153" s="85"/>
      <c r="AB153" s="85"/>
      <c r="AC153" s="85"/>
      <c r="AD153" s="85"/>
      <c r="AE153" s="85"/>
      <c r="AF153" s="85"/>
      <c r="AG153" s="85"/>
      <c r="AH153" s="85"/>
      <c r="AI153" s="85"/>
      <c r="AJ153" s="86"/>
      <c r="AO153" s="109" t="s">
        <v>132</v>
      </c>
      <c r="AP153" s="109" t="s">
        <v>132</v>
      </c>
      <c r="AT153" s="119" t="str">
        <f>"Match no "&amp;A153</f>
        <v>Match no 16</v>
      </c>
      <c r="AU153" s="120">
        <f>BE161</f>
        <v>4</v>
      </c>
      <c r="AV153" s="121" t="str">
        <f t="shared" ref="AV153:AV161" si="241">E153</f>
        <v>LTK Kalev</v>
      </c>
      <c r="AW153" s="120">
        <f>BF161</f>
        <v>1</v>
      </c>
      <c r="AX153" s="121" t="str">
        <f t="shared" ref="AX153:AX161" si="242">H153</f>
        <v>Pärnu-Jaagupi LTK</v>
      </c>
      <c r="AY153" s="122" t="s">
        <v>133</v>
      </c>
      <c r="AZ153" s="122" t="s">
        <v>134</v>
      </c>
      <c r="BA153" s="122" t="s">
        <v>135</v>
      </c>
      <c r="BB153" s="122" t="s">
        <v>136</v>
      </c>
      <c r="BC153" s="122" t="s">
        <v>137</v>
      </c>
      <c r="BD153" s="123" t="s">
        <v>138</v>
      </c>
      <c r="BE153" s="292" t="s">
        <v>139</v>
      </c>
      <c r="BF153" s="292"/>
      <c r="BH153" s="124">
        <f>AK162</f>
        <v>4</v>
      </c>
      <c r="BI153" s="125" t="str">
        <f t="shared" ref="BI153:BI161" si="243">E153</f>
        <v>LTK Kalev</v>
      </c>
      <c r="BJ153" s="124">
        <f>AL162</f>
        <v>1</v>
      </c>
      <c r="BK153" s="125" t="str">
        <f t="shared" ref="BK153:BK161" si="244">H153</f>
        <v>Pärnu-Jaagupi LTK</v>
      </c>
      <c r="BL153" s="287" t="s">
        <v>133</v>
      </c>
      <c r="BM153" s="288"/>
      <c r="BN153" s="287" t="s">
        <v>134</v>
      </c>
      <c r="BO153" s="288"/>
      <c r="BP153" s="287" t="s">
        <v>135</v>
      </c>
      <c r="BQ153" s="288"/>
      <c r="BR153" s="287" t="s">
        <v>136</v>
      </c>
      <c r="BS153" s="288"/>
      <c r="BT153" s="287" t="s">
        <v>137</v>
      </c>
      <c r="BU153" s="288"/>
      <c r="BV153" s="126" t="s">
        <v>138</v>
      </c>
      <c r="BW153" s="289" t="s">
        <v>139</v>
      </c>
      <c r="BX153" s="290"/>
      <c r="BZ153" s="109" t="s">
        <v>140</v>
      </c>
      <c r="CE153" s="109" t="str">
        <f t="shared" si="212"/>
        <v>s:G</v>
      </c>
      <c r="CF153" s="109" t="s">
        <v>140</v>
      </c>
    </row>
    <row r="154" spans="1:85" s="109" customFormat="1" hidden="1" outlineLevel="1">
      <c r="A154" s="116">
        <f t="shared" ref="A154:A162" si="245">A144+1</f>
        <v>16</v>
      </c>
      <c r="B154" s="87">
        <v>152</v>
      </c>
      <c r="C154" s="87">
        <v>4</v>
      </c>
      <c r="D154" s="87" t="s">
        <v>77</v>
      </c>
      <c r="E154" s="88" t="s">
        <v>120</v>
      </c>
      <c r="F154" s="87">
        <v>11</v>
      </c>
      <c r="G154" s="87" t="s">
        <v>78</v>
      </c>
      <c r="H154" s="88" t="s">
        <v>153</v>
      </c>
      <c r="I154" s="89" t="s">
        <v>80</v>
      </c>
      <c r="J154" s="89" t="s">
        <v>86</v>
      </c>
      <c r="K154" s="89" t="s">
        <v>86</v>
      </c>
      <c r="L154" s="89" t="s">
        <v>82</v>
      </c>
      <c r="M154" s="89" t="s">
        <v>82</v>
      </c>
      <c r="N154" s="87">
        <v>11</v>
      </c>
      <c r="O154" s="87">
        <v>8</v>
      </c>
      <c r="P154" s="87">
        <v>11</v>
      </c>
      <c r="Q154" s="87">
        <v>6</v>
      </c>
      <c r="R154" s="87">
        <v>11</v>
      </c>
      <c r="S154" s="87">
        <v>6</v>
      </c>
      <c r="T154" s="87">
        <v>0</v>
      </c>
      <c r="U154" s="87">
        <v>0</v>
      </c>
      <c r="V154" s="87">
        <v>0</v>
      </c>
      <c r="W154" s="87">
        <v>0</v>
      </c>
      <c r="X154" s="90">
        <v>1</v>
      </c>
      <c r="Y154" s="90">
        <v>1</v>
      </c>
      <c r="Z154" s="90">
        <v>1</v>
      </c>
      <c r="AA154" s="90">
        <v>0</v>
      </c>
      <c r="AB154" s="90">
        <v>0</v>
      </c>
      <c r="AC154" s="90">
        <v>0</v>
      </c>
      <c r="AD154" s="90">
        <v>0</v>
      </c>
      <c r="AE154" s="90">
        <v>0</v>
      </c>
      <c r="AF154" s="90">
        <v>0</v>
      </c>
      <c r="AG154" s="90">
        <v>0</v>
      </c>
      <c r="AH154" s="91">
        <v>3</v>
      </c>
      <c r="AI154" s="91" t="s">
        <v>83</v>
      </c>
      <c r="AJ154" s="91">
        <v>0</v>
      </c>
      <c r="AK154" s="128">
        <f>RANK(AH154,AH154:AJ154,1)-1</f>
        <v>1</v>
      </c>
      <c r="AL154" s="128">
        <f>RANK(AJ154,AH154:AJ154,1)-1</f>
        <v>0</v>
      </c>
      <c r="AT154" s="115" t="str">
        <f>VLOOKUP(A153,Voor,4)&amp;" kell "&amp;TEXT(VLOOKUP(A153,Voor,5),"hh:mm")</f>
        <v>IV voor kell 17:30</v>
      </c>
      <c r="AU154" s="129" t="str">
        <f>D154</f>
        <v>A</v>
      </c>
      <c r="AV154" s="130" t="str">
        <f t="shared" si="241"/>
        <v>Kätlin LATT</v>
      </c>
      <c r="AW154" s="129" t="str">
        <f>G154</f>
        <v>Y</v>
      </c>
      <c r="AX154" s="130" t="str">
        <f t="shared" si="242"/>
        <v>Liisi KOIT</v>
      </c>
      <c r="AY154" s="129" t="str">
        <f>IF(AND(N154=0,O154=0),"",N154&amp;" - "&amp;O154)</f>
        <v>11 - 8</v>
      </c>
      <c r="AZ154" s="129" t="str">
        <f>IF(AND(P154=0,Q154=0),"",P154&amp;" - "&amp;Q154)</f>
        <v>11 - 6</v>
      </c>
      <c r="BA154" s="129" t="str">
        <f>IF(AND(R154=0,S154=0),"",R154&amp;" - "&amp;S154)</f>
        <v>11 - 6</v>
      </c>
      <c r="BB154" s="129" t="str">
        <f>IF(AND(T154=0,U154=0),"",T154&amp;" - "&amp;U154)</f>
        <v/>
      </c>
      <c r="BC154" s="129" t="str">
        <f>IF(AND(V154=0,W154=0),"",V154&amp;" - "&amp;W154)</f>
        <v/>
      </c>
      <c r="BD154" s="131" t="str">
        <f>IF(AND(AH154=0,AJ154=0),"",AH154&amp;" - "&amp;AJ154)</f>
        <v>3 - 0</v>
      </c>
      <c r="BE154" s="132">
        <f>AK154</f>
        <v>1</v>
      </c>
      <c r="BF154" s="132">
        <f>AL154</f>
        <v>0</v>
      </c>
      <c r="BH154" s="133" t="str">
        <f>D154</f>
        <v>A</v>
      </c>
      <c r="BI154" s="134" t="str">
        <f t="shared" si="243"/>
        <v>Kätlin LATT</v>
      </c>
      <c r="BJ154" s="133" t="str">
        <f>G154</f>
        <v>Y</v>
      </c>
      <c r="BK154" s="134" t="str">
        <f t="shared" si="244"/>
        <v>Liisi KOIT</v>
      </c>
      <c r="BL154" s="135">
        <f t="shared" ref="BL154:BL161" si="246">IF(AND(N154=0,O154=0),"",N154)</f>
        <v>11</v>
      </c>
      <c r="BM154" s="135">
        <f t="shared" ref="BM154:BM161" si="247">IF(AND(N154=0,O154=0),"",O154)</f>
        <v>8</v>
      </c>
      <c r="BN154" s="135">
        <f t="shared" ref="BN154:BN161" si="248">IF(AND(P154=0,Q154=0),"",P154)</f>
        <v>11</v>
      </c>
      <c r="BO154" s="135">
        <f t="shared" ref="BO154:BO161" si="249">IF(AND(P154=0,Q154=0),"",Q154)</f>
        <v>6</v>
      </c>
      <c r="BP154" s="135">
        <f t="shared" ref="BP154:BP161" si="250">IF(AND(R154=0,S154=0),"",R154)</f>
        <v>11</v>
      </c>
      <c r="BQ154" s="135">
        <f t="shared" ref="BQ154:BQ161" si="251">IF(AND(R154=0,S154=0),"",S154)</f>
        <v>6</v>
      </c>
      <c r="BR154" s="135" t="str">
        <f t="shared" ref="BR154:BR161" si="252">IF(AND(T154=0,U154=0),"",T154)</f>
        <v/>
      </c>
      <c r="BS154" s="135" t="str">
        <f t="shared" ref="BS154:BS161" si="253">IF(AND(T154=0,U154=0),"",U154)</f>
        <v/>
      </c>
      <c r="BT154" s="135" t="str">
        <f t="shared" ref="BT154:BT161" si="254">IF(AND(V154=0,W154=0),"",V154)</f>
        <v/>
      </c>
      <c r="BU154" s="135" t="str">
        <f t="shared" ref="BU154:BU161" si="255">IF(AND(V154=0,W154=0),"",W154)</f>
        <v/>
      </c>
      <c r="BV154" s="136" t="str">
        <f>IF(AND(AH154=0,AJ154=0),"",AH154&amp;" - "&amp;AJ154)</f>
        <v>3 - 0</v>
      </c>
      <c r="BW154" s="137">
        <f>AK154</f>
        <v>1</v>
      </c>
      <c r="BX154" s="137">
        <f>AL154</f>
        <v>0</v>
      </c>
      <c r="BZ154" s="109" t="str">
        <f>IF(BL154="","",BI154)</f>
        <v>Kätlin LATT</v>
      </c>
      <c r="CA154" s="109" t="str">
        <f>IF(BZ154="","",BI153)</f>
        <v>LTK Kalev</v>
      </c>
      <c r="CB154" s="109" t="str">
        <f>IF(BL154="","",BK154)</f>
        <v>Liisi KOIT</v>
      </c>
      <c r="CC154" s="109" t="str">
        <f>IF(CB154="","",BK153)</f>
        <v>Pärnu-Jaagupi LTK</v>
      </c>
      <c r="CE154" s="109" t="str">
        <f t="shared" si="212"/>
        <v>3:0</v>
      </c>
      <c r="CF154" s="109" t="str">
        <f>IF(AH154=AJ154,"",IF(AH154&gt;AJ154,E154,H154))</f>
        <v>Kätlin LATT</v>
      </c>
      <c r="CG154" s="109" t="str">
        <f>IF(AH154=AJ154,"",IF(AH154&gt;AJ154,H154,E154))</f>
        <v>Liisi KOIT</v>
      </c>
    </row>
    <row r="155" spans="1:85" s="109" customFormat="1" hidden="1" outlineLevel="1">
      <c r="A155" s="116">
        <f t="shared" si="245"/>
        <v>16</v>
      </c>
      <c r="B155" s="87">
        <v>153</v>
      </c>
      <c r="C155" s="87">
        <v>5</v>
      </c>
      <c r="D155" s="87" t="s">
        <v>84</v>
      </c>
      <c r="E155" s="88" t="s">
        <v>116</v>
      </c>
      <c r="F155" s="87">
        <v>10</v>
      </c>
      <c r="G155" s="87" t="s">
        <v>85</v>
      </c>
      <c r="H155" s="88" t="s">
        <v>151</v>
      </c>
      <c r="I155" s="89" t="s">
        <v>90</v>
      </c>
      <c r="J155" s="89" t="s">
        <v>94</v>
      </c>
      <c r="K155" s="89" t="s">
        <v>90</v>
      </c>
      <c r="L155" s="89" t="s">
        <v>91</v>
      </c>
      <c r="M155" s="89" t="s">
        <v>82</v>
      </c>
      <c r="N155" s="87">
        <v>7</v>
      </c>
      <c r="O155" s="87">
        <v>11</v>
      </c>
      <c r="P155" s="87">
        <v>11</v>
      </c>
      <c r="Q155" s="87">
        <v>9</v>
      </c>
      <c r="R155" s="87">
        <v>7</v>
      </c>
      <c r="S155" s="87">
        <v>11</v>
      </c>
      <c r="T155" s="87">
        <v>8</v>
      </c>
      <c r="U155" s="87">
        <v>11</v>
      </c>
      <c r="V155" s="87">
        <v>0</v>
      </c>
      <c r="W155" s="87">
        <v>0</v>
      </c>
      <c r="X155" s="90">
        <v>0</v>
      </c>
      <c r="Y155" s="90">
        <v>1</v>
      </c>
      <c r="Z155" s="90">
        <v>0</v>
      </c>
      <c r="AA155" s="90">
        <v>0</v>
      </c>
      <c r="AB155" s="90">
        <v>0</v>
      </c>
      <c r="AC155" s="90">
        <v>1</v>
      </c>
      <c r="AD155" s="90">
        <v>0</v>
      </c>
      <c r="AE155" s="90">
        <v>1</v>
      </c>
      <c r="AF155" s="90">
        <v>1</v>
      </c>
      <c r="AG155" s="90">
        <v>0</v>
      </c>
      <c r="AH155" s="91">
        <v>1</v>
      </c>
      <c r="AI155" s="91" t="s">
        <v>83</v>
      </c>
      <c r="AJ155" s="91">
        <v>3</v>
      </c>
      <c r="AK155" s="128">
        <f>RANK(AH155,AH155:AJ155,1)-1</f>
        <v>0</v>
      </c>
      <c r="AL155" s="128">
        <f>RANK(AJ155,AH155:AJ155,1)-1</f>
        <v>1</v>
      </c>
      <c r="AT155" s="115" t="str">
        <f>"Laud: "&amp;VLOOKUP(A153,Voor,8)</f>
        <v>Laud: 11</v>
      </c>
      <c r="AU155" s="129" t="str">
        <f>D155</f>
        <v>B</v>
      </c>
      <c r="AV155" s="130" t="str">
        <f t="shared" si="241"/>
        <v>Merje AAS</v>
      </c>
      <c r="AW155" s="129" t="str">
        <f>G155</f>
        <v>X</v>
      </c>
      <c r="AX155" s="130" t="str">
        <f t="shared" si="242"/>
        <v>Ketrin SALUMAA</v>
      </c>
      <c r="AY155" s="129" t="str">
        <f>IF(AND(N155=0,O155=0),"",N155&amp;" - "&amp;O155)</f>
        <v>7 - 11</v>
      </c>
      <c r="AZ155" s="129" t="str">
        <f>IF(AND(P155=0,Q155=0),"",P155&amp;" - "&amp;Q155)</f>
        <v>11 - 9</v>
      </c>
      <c r="BA155" s="129" t="str">
        <f>IF(AND(R155=0,S155=0),"",R155&amp;" - "&amp;S155)</f>
        <v>7 - 11</v>
      </c>
      <c r="BB155" s="129" t="str">
        <f>IF(AND(T155=0,U155=0),"",T155&amp;" - "&amp;U155)</f>
        <v>8 - 11</v>
      </c>
      <c r="BC155" s="129" t="str">
        <f>IF(AND(V155=0,W155=0),"",V155&amp;" - "&amp;W155)</f>
        <v/>
      </c>
      <c r="BD155" s="131" t="str">
        <f>IF(AND(AH155=0,AJ155=0),"",AH155&amp;" - "&amp;AJ155)</f>
        <v>1 - 3</v>
      </c>
      <c r="BE155" s="132">
        <f t="shared" ref="BE155:BF157" si="256">BE154+AK155</f>
        <v>1</v>
      </c>
      <c r="BF155" s="132">
        <f t="shared" si="256"/>
        <v>1</v>
      </c>
      <c r="BH155" s="129" t="str">
        <f>D155</f>
        <v>B</v>
      </c>
      <c r="BI155" s="130" t="str">
        <f t="shared" si="243"/>
        <v>Merje AAS</v>
      </c>
      <c r="BJ155" s="129" t="str">
        <f>G155</f>
        <v>X</v>
      </c>
      <c r="BK155" s="130" t="str">
        <f t="shared" si="244"/>
        <v>Ketrin SALUMAA</v>
      </c>
      <c r="BL155" s="135">
        <f t="shared" si="246"/>
        <v>7</v>
      </c>
      <c r="BM155" s="135">
        <f t="shared" si="247"/>
        <v>11</v>
      </c>
      <c r="BN155" s="135">
        <f t="shared" si="248"/>
        <v>11</v>
      </c>
      <c r="BO155" s="135">
        <f t="shared" si="249"/>
        <v>9</v>
      </c>
      <c r="BP155" s="135">
        <f t="shared" si="250"/>
        <v>7</v>
      </c>
      <c r="BQ155" s="135">
        <f t="shared" si="251"/>
        <v>11</v>
      </c>
      <c r="BR155" s="135">
        <f t="shared" si="252"/>
        <v>8</v>
      </c>
      <c r="BS155" s="135">
        <f t="shared" si="253"/>
        <v>11</v>
      </c>
      <c r="BT155" s="135" t="str">
        <f t="shared" si="254"/>
        <v/>
      </c>
      <c r="BU155" s="135" t="str">
        <f t="shared" si="255"/>
        <v/>
      </c>
      <c r="BV155" s="136" t="str">
        <f>IF(AND(AH155=0,AJ155=0),"",AH155&amp;" - "&amp;AJ155)</f>
        <v>1 - 3</v>
      </c>
      <c r="BW155" s="138">
        <f>BW154+AK155</f>
        <v>1</v>
      </c>
      <c r="BX155" s="138">
        <f>AL155+BX154</f>
        <v>1</v>
      </c>
      <c r="BZ155" s="109" t="str">
        <f>IF(BL155="","",BI155)</f>
        <v>Merje AAS</v>
      </c>
      <c r="CA155" s="109" t="str">
        <f>IF(BZ155="","",CA154)</f>
        <v>LTK Kalev</v>
      </c>
      <c r="CB155" s="109" t="str">
        <f>IF(BL155="","",BK155)</f>
        <v>Ketrin SALUMAA</v>
      </c>
      <c r="CC155" s="109" t="str">
        <f>IF(CB155="","",CC154)</f>
        <v>Pärnu-Jaagupi LTK</v>
      </c>
      <c r="CE155" s="109" t="str">
        <f t="shared" si="212"/>
        <v>3:1</v>
      </c>
      <c r="CF155" s="109" t="str">
        <f>IF(AH155=AJ155,"",IF(AH155&gt;AJ155,E155,H155))</f>
        <v>Ketrin SALUMAA</v>
      </c>
      <c r="CG155" s="109" t="str">
        <f>IF(AH155=AJ155,"",IF(AH155&gt;AJ155,H155,E155))</f>
        <v>Merje AAS</v>
      </c>
    </row>
    <row r="156" spans="1:85" s="109" customFormat="1" hidden="1" outlineLevel="1">
      <c r="A156" s="116">
        <f t="shared" si="245"/>
        <v>16</v>
      </c>
      <c r="B156" s="87">
        <v>154</v>
      </c>
      <c r="C156" s="87">
        <v>6</v>
      </c>
      <c r="D156" s="87" t="s">
        <v>87</v>
      </c>
      <c r="E156" s="88" t="s">
        <v>118</v>
      </c>
      <c r="F156" s="87">
        <v>12</v>
      </c>
      <c r="G156" s="87" t="s">
        <v>88</v>
      </c>
      <c r="H156" s="88" t="s">
        <v>154</v>
      </c>
      <c r="I156" s="89" t="s">
        <v>146</v>
      </c>
      <c r="J156" s="89" t="s">
        <v>101</v>
      </c>
      <c r="K156" s="89" t="s">
        <v>101</v>
      </c>
      <c r="L156" s="89" t="s">
        <v>82</v>
      </c>
      <c r="M156" s="89" t="s">
        <v>82</v>
      </c>
      <c r="N156" s="87">
        <v>15</v>
      </c>
      <c r="O156" s="87">
        <v>13</v>
      </c>
      <c r="P156" s="87">
        <v>11</v>
      </c>
      <c r="Q156" s="87">
        <v>2</v>
      </c>
      <c r="R156" s="87">
        <v>11</v>
      </c>
      <c r="S156" s="87">
        <v>2</v>
      </c>
      <c r="T156" s="87">
        <v>0</v>
      </c>
      <c r="U156" s="87">
        <v>0</v>
      </c>
      <c r="V156" s="87">
        <v>0</v>
      </c>
      <c r="W156" s="87">
        <v>0</v>
      </c>
      <c r="X156" s="90">
        <v>1</v>
      </c>
      <c r="Y156" s="90">
        <v>1</v>
      </c>
      <c r="Z156" s="90">
        <v>1</v>
      </c>
      <c r="AA156" s="90">
        <v>0</v>
      </c>
      <c r="AB156" s="90">
        <v>0</v>
      </c>
      <c r="AC156" s="90">
        <v>0</v>
      </c>
      <c r="AD156" s="90">
        <v>0</v>
      </c>
      <c r="AE156" s="90">
        <v>0</v>
      </c>
      <c r="AF156" s="90">
        <v>0</v>
      </c>
      <c r="AG156" s="90">
        <v>0</v>
      </c>
      <c r="AH156" s="91">
        <v>3</v>
      </c>
      <c r="AI156" s="91" t="s">
        <v>83</v>
      </c>
      <c r="AJ156" s="91">
        <v>0</v>
      </c>
      <c r="AK156" s="128">
        <f>RANK(AH156,AH156:AJ156,1)-1</f>
        <v>1</v>
      </c>
      <c r="AL156" s="128">
        <f>RANK(AJ156,AH156:AJ156,1)-1</f>
        <v>0</v>
      </c>
      <c r="AT156" s="115"/>
      <c r="AU156" s="129" t="str">
        <f>D156</f>
        <v>C</v>
      </c>
      <c r="AV156" s="130" t="str">
        <f t="shared" si="241"/>
        <v>Pille VEESAAR</v>
      </c>
      <c r="AW156" s="129" t="str">
        <f>G156</f>
        <v>Z</v>
      </c>
      <c r="AX156" s="130" t="str">
        <f t="shared" si="242"/>
        <v>Karolin FIGOL</v>
      </c>
      <c r="AY156" s="129" t="str">
        <f>IF(AND(N156=0,O156=0),"",N156&amp;" - "&amp;O156)</f>
        <v>15 - 13</v>
      </c>
      <c r="AZ156" s="129" t="str">
        <f>IF(AND(P156=0,Q156=0),"",P156&amp;" - "&amp;Q156)</f>
        <v>11 - 2</v>
      </c>
      <c r="BA156" s="129" t="str">
        <f>IF(AND(R156=0,S156=0),"",R156&amp;" - "&amp;S156)</f>
        <v>11 - 2</v>
      </c>
      <c r="BB156" s="129" t="str">
        <f>IF(AND(T156=0,U156=0),"",T156&amp;" - "&amp;U156)</f>
        <v/>
      </c>
      <c r="BC156" s="129" t="str">
        <f>IF(AND(V156=0,W156=0),"",V156&amp;" - "&amp;W156)</f>
        <v/>
      </c>
      <c r="BD156" s="131" t="str">
        <f>IF(AND(AH156=0,AJ156=0),"",AH156&amp;" - "&amp;AJ156)</f>
        <v>3 - 0</v>
      </c>
      <c r="BE156" s="132">
        <f t="shared" si="256"/>
        <v>2</v>
      </c>
      <c r="BF156" s="132">
        <f t="shared" si="256"/>
        <v>1</v>
      </c>
      <c r="BH156" s="129" t="str">
        <f>D156</f>
        <v>C</v>
      </c>
      <c r="BI156" s="130" t="str">
        <f t="shared" si="243"/>
        <v>Pille VEESAAR</v>
      </c>
      <c r="BJ156" s="129" t="str">
        <f>G156</f>
        <v>Z</v>
      </c>
      <c r="BK156" s="130" t="str">
        <f t="shared" si="244"/>
        <v>Karolin FIGOL</v>
      </c>
      <c r="BL156" s="135">
        <f t="shared" si="246"/>
        <v>15</v>
      </c>
      <c r="BM156" s="135">
        <f t="shared" si="247"/>
        <v>13</v>
      </c>
      <c r="BN156" s="135">
        <f t="shared" si="248"/>
        <v>11</v>
      </c>
      <c r="BO156" s="135">
        <f t="shared" si="249"/>
        <v>2</v>
      </c>
      <c r="BP156" s="135">
        <f t="shared" si="250"/>
        <v>11</v>
      </c>
      <c r="BQ156" s="135">
        <f t="shared" si="251"/>
        <v>2</v>
      </c>
      <c r="BR156" s="135" t="str">
        <f t="shared" si="252"/>
        <v/>
      </c>
      <c r="BS156" s="135" t="str">
        <f t="shared" si="253"/>
        <v/>
      </c>
      <c r="BT156" s="135" t="str">
        <f t="shared" si="254"/>
        <v/>
      </c>
      <c r="BU156" s="135" t="str">
        <f t="shared" si="255"/>
        <v/>
      </c>
      <c r="BV156" s="136" t="str">
        <f>IF(AND(AH156=0,AJ156=0),"",AH156&amp;" - "&amp;AJ156)</f>
        <v>3 - 0</v>
      </c>
      <c r="BW156" s="138">
        <f>BW155+AK156</f>
        <v>2</v>
      </c>
      <c r="BX156" s="138">
        <f>AL156+BX155</f>
        <v>1</v>
      </c>
      <c r="BZ156" s="109" t="str">
        <f>IF(BL156="","",BI156)</f>
        <v>Pille VEESAAR</v>
      </c>
      <c r="CA156" s="109" t="str">
        <f>IF(BZ156="","",CA154)</f>
        <v>LTK Kalev</v>
      </c>
      <c r="CB156" s="109" t="str">
        <f>IF(BL156="","",BK156)</f>
        <v>Karolin FIGOL</v>
      </c>
      <c r="CC156" s="109" t="str">
        <f>IF(CB156="","",CC154)</f>
        <v>Pärnu-Jaagupi LTK</v>
      </c>
      <c r="CE156" s="109" t="str">
        <f t="shared" si="212"/>
        <v>3:0</v>
      </c>
      <c r="CF156" s="109" t="str">
        <f>IF(AH156=AJ156,"",IF(AH156&gt;AJ156,E156,H156))</f>
        <v>Pille VEESAAR</v>
      </c>
      <c r="CG156" s="109" t="str">
        <f>IF(AH156=AJ156,"",IF(AH156&gt;AJ156,H156,E156))</f>
        <v>Karolin FIGOL</v>
      </c>
    </row>
    <row r="157" spans="1:85" s="109" customFormat="1" hidden="1" outlineLevel="1">
      <c r="A157" s="116">
        <f t="shared" si="245"/>
        <v>16</v>
      </c>
      <c r="B157" s="87">
        <v>155</v>
      </c>
      <c r="C157" s="92">
        <v>7</v>
      </c>
      <c r="D157" s="87"/>
      <c r="E157" s="88" t="s">
        <v>159</v>
      </c>
      <c r="F157" s="92">
        <v>10</v>
      </c>
      <c r="G157" s="87"/>
      <c r="H157" s="88" t="s">
        <v>151</v>
      </c>
      <c r="I157" s="291" t="s">
        <v>103</v>
      </c>
      <c r="J157" s="291" t="s">
        <v>92</v>
      </c>
      <c r="K157" s="291" t="s">
        <v>106</v>
      </c>
      <c r="L157" s="291" t="s">
        <v>96</v>
      </c>
      <c r="M157" s="291" t="s">
        <v>92</v>
      </c>
      <c r="N157" s="285">
        <v>3</v>
      </c>
      <c r="O157" s="285">
        <v>11</v>
      </c>
      <c r="P157" s="285">
        <v>11</v>
      </c>
      <c r="Q157" s="285">
        <v>7</v>
      </c>
      <c r="R157" s="285">
        <v>10</v>
      </c>
      <c r="S157" s="285">
        <v>12</v>
      </c>
      <c r="T157" s="285">
        <v>11</v>
      </c>
      <c r="U157" s="285">
        <v>5</v>
      </c>
      <c r="V157" s="285">
        <v>11</v>
      </c>
      <c r="W157" s="285">
        <v>7</v>
      </c>
      <c r="X157" s="293">
        <v>0</v>
      </c>
      <c r="Y157" s="293">
        <v>1</v>
      </c>
      <c r="Z157" s="293">
        <v>0</v>
      </c>
      <c r="AA157" s="293">
        <v>1</v>
      </c>
      <c r="AB157" s="293">
        <v>1</v>
      </c>
      <c r="AC157" s="293">
        <v>1</v>
      </c>
      <c r="AD157" s="293">
        <v>0</v>
      </c>
      <c r="AE157" s="293">
        <v>1</v>
      </c>
      <c r="AF157" s="293">
        <v>0</v>
      </c>
      <c r="AG157" s="293">
        <v>0</v>
      </c>
      <c r="AH157" s="295">
        <v>3</v>
      </c>
      <c r="AI157" s="295" t="s">
        <v>83</v>
      </c>
      <c r="AJ157" s="295">
        <v>2</v>
      </c>
      <c r="AK157" s="298">
        <f>RANK(AH157,AH157:AJ157,1)-1</f>
        <v>1</v>
      </c>
      <c r="AL157" s="299">
        <f>RANK(AJ157,AH157:AJ157,1)-1</f>
        <v>0</v>
      </c>
      <c r="AT157" s="115"/>
      <c r="AU157" s="300" t="s">
        <v>143</v>
      </c>
      <c r="AV157" s="130" t="str">
        <f t="shared" si="241"/>
        <v>Kai THORNBECH</v>
      </c>
      <c r="AW157" s="300" t="s">
        <v>143</v>
      </c>
      <c r="AX157" s="130" t="str">
        <f t="shared" si="242"/>
        <v>Ketrin SALUMAA</v>
      </c>
      <c r="AY157" s="302" t="str">
        <f>IF(AND(N157=0,O157=0),"",N157&amp;" - "&amp;O157)</f>
        <v>3 - 11</v>
      </c>
      <c r="AZ157" s="302" t="str">
        <f>IF(AND(P157=0,Q157=0),"",P157&amp;" - "&amp;Q157)</f>
        <v>11 - 7</v>
      </c>
      <c r="BA157" s="302" t="str">
        <f>IF(AND(R157=0,S157=0),"",R157&amp;" - "&amp;S157)</f>
        <v>10 - 12</v>
      </c>
      <c r="BB157" s="302" t="str">
        <f>IF(AND(T157=0,U157=0),"",T157&amp;" - "&amp;U157)</f>
        <v>11 - 5</v>
      </c>
      <c r="BC157" s="302" t="str">
        <f>IF(AND(V157=0,W157=0),"",V157&amp;" - "&amp;W157)</f>
        <v>11 - 7</v>
      </c>
      <c r="BD157" s="309" t="str">
        <f>IF(AND(AH157=0,AJ157=0),"",AH157&amp;" - "&amp;AJ157)</f>
        <v>3 - 2</v>
      </c>
      <c r="BE157" s="297">
        <f t="shared" si="256"/>
        <v>3</v>
      </c>
      <c r="BF157" s="297">
        <f t="shared" si="256"/>
        <v>1</v>
      </c>
      <c r="BH157" s="129"/>
      <c r="BI157" s="130" t="str">
        <f t="shared" si="243"/>
        <v>Kai THORNBECH</v>
      </c>
      <c r="BJ157" s="129"/>
      <c r="BK157" s="130" t="str">
        <f t="shared" si="244"/>
        <v>Ketrin SALUMAA</v>
      </c>
      <c r="BL157" s="305">
        <f t="shared" si="246"/>
        <v>3</v>
      </c>
      <c r="BM157" s="305">
        <f t="shared" si="247"/>
        <v>11</v>
      </c>
      <c r="BN157" s="305">
        <f t="shared" si="248"/>
        <v>11</v>
      </c>
      <c r="BO157" s="305">
        <f t="shared" si="249"/>
        <v>7</v>
      </c>
      <c r="BP157" s="305">
        <f t="shared" si="250"/>
        <v>10</v>
      </c>
      <c r="BQ157" s="305">
        <f t="shared" si="251"/>
        <v>12</v>
      </c>
      <c r="BR157" s="305">
        <f t="shared" si="252"/>
        <v>11</v>
      </c>
      <c r="BS157" s="305">
        <f t="shared" si="253"/>
        <v>5</v>
      </c>
      <c r="BT157" s="305">
        <f t="shared" si="254"/>
        <v>11</v>
      </c>
      <c r="BU157" s="305">
        <f t="shared" si="255"/>
        <v>7</v>
      </c>
      <c r="BV157" s="307" t="str">
        <f>IF(AND(AH157=0,AJ157=0),"",AH157&amp;" - "&amp;AJ157)</f>
        <v>3 - 2</v>
      </c>
      <c r="BW157" s="303">
        <f>AK157+BW156</f>
        <v>3</v>
      </c>
      <c r="BX157" s="303">
        <f>AL157+BX156</f>
        <v>1</v>
      </c>
      <c r="CE157" s="109" t="str">
        <f t="shared" si="212"/>
        <v>3:2</v>
      </c>
    </row>
    <row r="158" spans="1:85" s="109" customFormat="1" hidden="1" outlineLevel="1">
      <c r="A158" s="116">
        <f t="shared" si="245"/>
        <v>16</v>
      </c>
      <c r="B158" s="87">
        <v>156</v>
      </c>
      <c r="C158" s="92">
        <v>4</v>
      </c>
      <c r="D158" s="87"/>
      <c r="E158" s="88" t="s">
        <v>120</v>
      </c>
      <c r="F158" s="92">
        <v>11</v>
      </c>
      <c r="G158" s="87"/>
      <c r="H158" s="88" t="s">
        <v>153</v>
      </c>
      <c r="I158" s="291"/>
      <c r="J158" s="291"/>
      <c r="K158" s="291"/>
      <c r="L158" s="291"/>
      <c r="M158" s="291"/>
      <c r="N158" s="286"/>
      <c r="O158" s="286"/>
      <c r="P158" s="286"/>
      <c r="Q158" s="286"/>
      <c r="R158" s="286"/>
      <c r="S158" s="286"/>
      <c r="T158" s="286"/>
      <c r="U158" s="286"/>
      <c r="V158" s="286"/>
      <c r="W158" s="286"/>
      <c r="X158" s="294"/>
      <c r="Y158" s="294"/>
      <c r="Z158" s="294"/>
      <c r="AA158" s="294"/>
      <c r="AB158" s="294"/>
      <c r="AC158" s="294"/>
      <c r="AD158" s="294"/>
      <c r="AE158" s="294"/>
      <c r="AF158" s="294"/>
      <c r="AG158" s="294"/>
      <c r="AH158" s="296"/>
      <c r="AI158" s="296"/>
      <c r="AJ158" s="296"/>
      <c r="AK158" s="298"/>
      <c r="AL158" s="299"/>
      <c r="AT158" s="115"/>
      <c r="AU158" s="301"/>
      <c r="AV158" s="130" t="str">
        <f t="shared" si="241"/>
        <v>Kätlin LATT</v>
      </c>
      <c r="AW158" s="301"/>
      <c r="AX158" s="130" t="str">
        <f t="shared" si="242"/>
        <v>Liisi KOIT</v>
      </c>
      <c r="AY158" s="302"/>
      <c r="AZ158" s="302"/>
      <c r="BA158" s="302"/>
      <c r="BB158" s="302"/>
      <c r="BC158" s="302"/>
      <c r="BD158" s="309"/>
      <c r="BE158" s="297"/>
      <c r="BF158" s="297"/>
      <c r="BH158" s="129"/>
      <c r="BI158" s="130" t="str">
        <f t="shared" si="243"/>
        <v>Kätlin LATT</v>
      </c>
      <c r="BJ158" s="129"/>
      <c r="BK158" s="130" t="str">
        <f t="shared" si="244"/>
        <v>Liisi KOIT</v>
      </c>
      <c r="BL158" s="306" t="str">
        <f t="shared" si="246"/>
        <v/>
      </c>
      <c r="BM158" s="306" t="str">
        <f t="shared" si="247"/>
        <v/>
      </c>
      <c r="BN158" s="306" t="str">
        <f t="shared" si="248"/>
        <v/>
      </c>
      <c r="BO158" s="306" t="str">
        <f t="shared" si="249"/>
        <v/>
      </c>
      <c r="BP158" s="306" t="str">
        <f t="shared" si="250"/>
        <v/>
      </c>
      <c r="BQ158" s="306" t="str">
        <f t="shared" si="251"/>
        <v/>
      </c>
      <c r="BR158" s="306" t="str">
        <f t="shared" si="252"/>
        <v/>
      </c>
      <c r="BS158" s="306" t="str">
        <f t="shared" si="253"/>
        <v/>
      </c>
      <c r="BT158" s="306" t="str">
        <f t="shared" si="254"/>
        <v/>
      </c>
      <c r="BU158" s="306" t="str">
        <f t="shared" si="255"/>
        <v/>
      </c>
      <c r="BV158" s="308"/>
      <c r="BW158" s="304"/>
      <c r="BX158" s="304"/>
      <c r="CE158" s="109" t="str">
        <f t="shared" si="212"/>
        <v>:</v>
      </c>
    </row>
    <row r="159" spans="1:85" s="109" customFormat="1" hidden="1" outlineLevel="1">
      <c r="A159" s="116">
        <f t="shared" si="245"/>
        <v>16</v>
      </c>
      <c r="B159" s="87">
        <v>157</v>
      </c>
      <c r="C159" s="87">
        <v>4</v>
      </c>
      <c r="D159" s="87" t="s">
        <v>77</v>
      </c>
      <c r="E159" s="88" t="s">
        <v>120</v>
      </c>
      <c r="F159" s="87">
        <v>10</v>
      </c>
      <c r="G159" s="87" t="s">
        <v>85</v>
      </c>
      <c r="H159" s="88" t="s">
        <v>151</v>
      </c>
      <c r="I159" s="89" t="s">
        <v>79</v>
      </c>
      <c r="J159" s="89" t="s">
        <v>80</v>
      </c>
      <c r="K159" s="89" t="s">
        <v>80</v>
      </c>
      <c r="L159" s="89" t="s">
        <v>82</v>
      </c>
      <c r="M159" s="89" t="s">
        <v>82</v>
      </c>
      <c r="N159" s="87">
        <v>11</v>
      </c>
      <c r="O159" s="87">
        <v>1</v>
      </c>
      <c r="P159" s="87">
        <v>11</v>
      </c>
      <c r="Q159" s="87">
        <v>8</v>
      </c>
      <c r="R159" s="87">
        <v>11</v>
      </c>
      <c r="S159" s="87">
        <v>8</v>
      </c>
      <c r="T159" s="87">
        <v>0</v>
      </c>
      <c r="U159" s="87">
        <v>0</v>
      </c>
      <c r="V159" s="87">
        <v>0</v>
      </c>
      <c r="W159" s="87">
        <v>0</v>
      </c>
      <c r="X159" s="90">
        <v>1</v>
      </c>
      <c r="Y159" s="90">
        <v>1</v>
      </c>
      <c r="Z159" s="90">
        <v>1</v>
      </c>
      <c r="AA159" s="90">
        <v>0</v>
      </c>
      <c r="AB159" s="90">
        <v>0</v>
      </c>
      <c r="AC159" s="90">
        <v>0</v>
      </c>
      <c r="AD159" s="90">
        <v>0</v>
      </c>
      <c r="AE159" s="90">
        <v>0</v>
      </c>
      <c r="AF159" s="90">
        <v>0</v>
      </c>
      <c r="AG159" s="90">
        <v>0</v>
      </c>
      <c r="AH159" s="91">
        <v>3</v>
      </c>
      <c r="AI159" s="91" t="s">
        <v>83</v>
      </c>
      <c r="AJ159" s="91">
        <v>0</v>
      </c>
      <c r="AK159" s="128">
        <f>RANK(AH159,AH159:AJ159,1)-1</f>
        <v>1</v>
      </c>
      <c r="AL159" s="128">
        <f>RANK(AJ159,AH159:AJ159,1)-1</f>
        <v>0</v>
      </c>
      <c r="AM159" s="114"/>
      <c r="AN159" s="114"/>
      <c r="AO159" s="139"/>
      <c r="AP159" s="139"/>
      <c r="AQ159" s="139"/>
      <c r="AR159" s="139"/>
      <c r="AT159" s="115"/>
      <c r="AU159" s="129" t="str">
        <f>D159</f>
        <v>A</v>
      </c>
      <c r="AV159" s="130" t="str">
        <f t="shared" si="241"/>
        <v>Kätlin LATT</v>
      </c>
      <c r="AW159" s="129" t="str">
        <f>G159</f>
        <v>X</v>
      </c>
      <c r="AX159" s="130" t="str">
        <f t="shared" si="242"/>
        <v>Ketrin SALUMAA</v>
      </c>
      <c r="AY159" s="129" t="str">
        <f>IF(AND(N159=0,O159=0),"",N159&amp;" - "&amp;O159)</f>
        <v>11 - 1</v>
      </c>
      <c r="AZ159" s="129" t="str">
        <f>IF(AND(P159=0,Q159=0),"",P159&amp;" - "&amp;Q159)</f>
        <v>11 - 8</v>
      </c>
      <c r="BA159" s="129" t="str">
        <f>IF(AND(R159=0,S159=0),"",R159&amp;" - "&amp;S159)</f>
        <v>11 - 8</v>
      </c>
      <c r="BB159" s="129" t="str">
        <f>IF(AND(T159=0,U159=0),"",T159&amp;" - "&amp;U159)</f>
        <v/>
      </c>
      <c r="BC159" s="129" t="str">
        <f>IF(AND(V159=0,W159=0),"",V159&amp;" - "&amp;W159)</f>
        <v/>
      </c>
      <c r="BD159" s="131" t="str">
        <f>IF(AND(AH159=0,AJ159=0),"",AH159&amp;" - "&amp;AJ159)</f>
        <v>3 - 0</v>
      </c>
      <c r="BE159" s="132">
        <f>BE157+AK159</f>
        <v>4</v>
      </c>
      <c r="BF159" s="132">
        <f>BF157+AL159</f>
        <v>1</v>
      </c>
      <c r="BH159" s="129" t="str">
        <f>D159</f>
        <v>A</v>
      </c>
      <c r="BI159" s="130" t="str">
        <f t="shared" si="243"/>
        <v>Kätlin LATT</v>
      </c>
      <c r="BJ159" s="129" t="str">
        <f>G159</f>
        <v>X</v>
      </c>
      <c r="BK159" s="130" t="str">
        <f t="shared" si="244"/>
        <v>Ketrin SALUMAA</v>
      </c>
      <c r="BL159" s="135">
        <f t="shared" si="246"/>
        <v>11</v>
      </c>
      <c r="BM159" s="135">
        <f t="shared" si="247"/>
        <v>1</v>
      </c>
      <c r="BN159" s="135">
        <f t="shared" si="248"/>
        <v>11</v>
      </c>
      <c r="BO159" s="135">
        <f t="shared" si="249"/>
        <v>8</v>
      </c>
      <c r="BP159" s="135">
        <f t="shared" si="250"/>
        <v>11</v>
      </c>
      <c r="BQ159" s="135">
        <f t="shared" si="251"/>
        <v>8</v>
      </c>
      <c r="BR159" s="135" t="str">
        <f t="shared" si="252"/>
        <v/>
      </c>
      <c r="BS159" s="135" t="str">
        <f t="shared" si="253"/>
        <v/>
      </c>
      <c r="BT159" s="135" t="str">
        <f t="shared" si="254"/>
        <v/>
      </c>
      <c r="BU159" s="135" t="str">
        <f t="shared" si="255"/>
        <v/>
      </c>
      <c r="BV159" s="136" t="str">
        <f>IF(AND(AH159=0,AJ159=0),"",AH159&amp;" - "&amp;AJ159)</f>
        <v>3 - 0</v>
      </c>
      <c r="BW159" s="138">
        <f>BW157+AK159</f>
        <v>4</v>
      </c>
      <c r="BX159" s="138">
        <f>AL159+BX157</f>
        <v>1</v>
      </c>
      <c r="BZ159" s="109" t="str">
        <f>IF(BL159="","",BI159)</f>
        <v>Kätlin LATT</v>
      </c>
      <c r="CA159" s="109" t="str">
        <f>IF(BZ159="","",CA154)</f>
        <v>LTK Kalev</v>
      </c>
      <c r="CB159" s="109" t="str">
        <f>IF(BL159="","",BK159)</f>
        <v>Ketrin SALUMAA</v>
      </c>
      <c r="CC159" s="109" t="str">
        <f>IF(CB159="","",CC154)</f>
        <v>Pärnu-Jaagupi LTK</v>
      </c>
      <c r="CE159" s="109" t="str">
        <f t="shared" si="212"/>
        <v>3:0</v>
      </c>
      <c r="CF159" s="109" t="str">
        <f>IF(AH159=AJ159,"",IF(AH159&gt;AJ159,E159,H159))</f>
        <v>Kätlin LATT</v>
      </c>
      <c r="CG159" s="109" t="str">
        <f>IF(AH159=AJ159,"",IF(AH159&gt;AJ159,H159,E159))</f>
        <v>Ketrin SALUMAA</v>
      </c>
    </row>
    <row r="160" spans="1:85" hidden="1" outlineLevel="1">
      <c r="A160" s="116">
        <f t="shared" si="245"/>
        <v>16</v>
      </c>
      <c r="B160" s="87">
        <v>158</v>
      </c>
      <c r="C160" s="93">
        <v>6</v>
      </c>
      <c r="D160" s="93" t="s">
        <v>87</v>
      </c>
      <c r="E160" s="88" t="s">
        <v>118</v>
      </c>
      <c r="F160" s="93">
        <v>11</v>
      </c>
      <c r="G160" s="93" t="s">
        <v>78</v>
      </c>
      <c r="H160" s="88" t="s">
        <v>153</v>
      </c>
      <c r="I160" s="89" t="s">
        <v>82</v>
      </c>
      <c r="J160" s="89" t="s">
        <v>82</v>
      </c>
      <c r="K160" s="89" t="s">
        <v>82</v>
      </c>
      <c r="L160" s="89" t="s">
        <v>82</v>
      </c>
      <c r="M160" s="89" t="s">
        <v>82</v>
      </c>
      <c r="N160" s="87">
        <v>0</v>
      </c>
      <c r="O160" s="87">
        <v>0</v>
      </c>
      <c r="P160" s="87">
        <v>0</v>
      </c>
      <c r="Q160" s="87">
        <v>0</v>
      </c>
      <c r="R160" s="87">
        <v>0</v>
      </c>
      <c r="S160" s="87">
        <v>0</v>
      </c>
      <c r="T160" s="87">
        <v>0</v>
      </c>
      <c r="U160" s="87">
        <v>0</v>
      </c>
      <c r="V160" s="87">
        <v>0</v>
      </c>
      <c r="W160" s="87">
        <v>0</v>
      </c>
      <c r="X160" s="90">
        <v>0</v>
      </c>
      <c r="Y160" s="90">
        <v>0</v>
      </c>
      <c r="Z160" s="90">
        <v>0</v>
      </c>
      <c r="AA160" s="90">
        <v>0</v>
      </c>
      <c r="AB160" s="90">
        <v>0</v>
      </c>
      <c r="AC160" s="90">
        <v>0</v>
      </c>
      <c r="AD160" s="90">
        <v>0</v>
      </c>
      <c r="AE160" s="90">
        <v>0</v>
      </c>
      <c r="AF160" s="90">
        <v>0</v>
      </c>
      <c r="AG160" s="90">
        <v>0</v>
      </c>
      <c r="AH160" s="91">
        <v>0</v>
      </c>
      <c r="AI160" s="91" t="s">
        <v>83</v>
      </c>
      <c r="AJ160" s="91">
        <v>0</v>
      </c>
      <c r="AK160" s="128">
        <f>RANK(AH160,AH160:AJ160,1)-1</f>
        <v>0</v>
      </c>
      <c r="AL160" s="128">
        <f>RANK(AJ160,AH160:AJ160,1)-1</f>
        <v>0</v>
      </c>
      <c r="AT160" s="115"/>
      <c r="AU160" s="129" t="str">
        <f>D160</f>
        <v>C</v>
      </c>
      <c r="AV160" s="130" t="str">
        <f t="shared" si="241"/>
        <v>Pille VEESAAR</v>
      </c>
      <c r="AW160" s="129" t="str">
        <f>G160</f>
        <v>Y</v>
      </c>
      <c r="AX160" s="130" t="str">
        <f t="shared" si="242"/>
        <v>Liisi KOIT</v>
      </c>
      <c r="AY160" s="129" t="str">
        <f>IF(AND(N160=0,O160=0),"",N160&amp;" - "&amp;O160)</f>
        <v/>
      </c>
      <c r="AZ160" s="129" t="str">
        <f>IF(AND(P160=0,Q160=0),"",P160&amp;" - "&amp;Q160)</f>
        <v/>
      </c>
      <c r="BA160" s="129" t="str">
        <f>IF(AND(R160=0,S160=0),"",R160&amp;" - "&amp;S160)</f>
        <v/>
      </c>
      <c r="BB160" s="129" t="str">
        <f>IF(AND(T160=0,U160=0),"",T160&amp;" - "&amp;U160)</f>
        <v/>
      </c>
      <c r="BC160" s="129" t="str">
        <f>IF(AND(V160=0,W160=0),"",V160&amp;" - "&amp;W160)</f>
        <v/>
      </c>
      <c r="BD160" s="131" t="str">
        <f>IF(AND(AH160=0,AJ160=0),"",AH160&amp;" - "&amp;AJ160)</f>
        <v/>
      </c>
      <c r="BE160" s="132">
        <f>BE159+AK160</f>
        <v>4</v>
      </c>
      <c r="BF160" s="132">
        <f>BF159+AL160</f>
        <v>1</v>
      </c>
      <c r="BH160" s="129" t="str">
        <f>D160</f>
        <v>C</v>
      </c>
      <c r="BI160" s="130" t="str">
        <f t="shared" si="243"/>
        <v>Pille VEESAAR</v>
      </c>
      <c r="BJ160" s="129" t="str">
        <f>G160</f>
        <v>Y</v>
      </c>
      <c r="BK160" s="130" t="str">
        <f t="shared" si="244"/>
        <v>Liisi KOIT</v>
      </c>
      <c r="BL160" s="135" t="str">
        <f t="shared" si="246"/>
        <v/>
      </c>
      <c r="BM160" s="135" t="str">
        <f t="shared" si="247"/>
        <v/>
      </c>
      <c r="BN160" s="135" t="str">
        <f t="shared" si="248"/>
        <v/>
      </c>
      <c r="BO160" s="135" t="str">
        <f t="shared" si="249"/>
        <v/>
      </c>
      <c r="BP160" s="135" t="str">
        <f t="shared" si="250"/>
        <v/>
      </c>
      <c r="BQ160" s="135" t="str">
        <f t="shared" si="251"/>
        <v/>
      </c>
      <c r="BR160" s="135" t="str">
        <f t="shared" si="252"/>
        <v/>
      </c>
      <c r="BS160" s="135" t="str">
        <f t="shared" si="253"/>
        <v/>
      </c>
      <c r="BT160" s="135" t="str">
        <f t="shared" si="254"/>
        <v/>
      </c>
      <c r="BU160" s="135" t="str">
        <f t="shared" si="255"/>
        <v/>
      </c>
      <c r="BV160" s="136" t="str">
        <f>IF(AND(AH160=0,AJ160=0),"",AH160&amp;" - "&amp;AJ160)</f>
        <v/>
      </c>
      <c r="BW160" s="138">
        <f>BW159+AK160</f>
        <v>4</v>
      </c>
      <c r="BX160" s="138">
        <f>AL160+BX159</f>
        <v>1</v>
      </c>
      <c r="BZ160" s="109" t="str">
        <f>IF(BL160="","",BI160)</f>
        <v/>
      </c>
      <c r="CA160" s="109" t="str">
        <f>IF(BZ160="","",CA154)</f>
        <v/>
      </c>
      <c r="CB160" s="109" t="str">
        <f>IF(BL160="","",BK160)</f>
        <v/>
      </c>
      <c r="CC160" s="109" t="str">
        <f>IF(CB160="","",CC154)</f>
        <v/>
      </c>
      <c r="CE160" s="109" t="str">
        <f t="shared" si="212"/>
        <v>:</v>
      </c>
      <c r="CF160" s="109" t="str">
        <f>IF(AH160=AJ160,"",IF(AH160&gt;AJ160,E160,H160))</f>
        <v/>
      </c>
      <c r="CG160" s="109" t="str">
        <f>IF(AH160=AJ160,"",IF(AH160&gt;AJ160,H160,E160))</f>
        <v/>
      </c>
    </row>
    <row r="161" spans="1:85" hidden="1" outlineLevel="1">
      <c r="A161" s="153">
        <f t="shared" si="245"/>
        <v>16</v>
      </c>
      <c r="B161" s="96">
        <v>159</v>
      </c>
      <c r="C161" s="94">
        <v>5</v>
      </c>
      <c r="D161" s="94" t="s">
        <v>84</v>
      </c>
      <c r="E161" s="95" t="s">
        <v>116</v>
      </c>
      <c r="F161" s="94">
        <v>12</v>
      </c>
      <c r="G161" s="94" t="s">
        <v>88</v>
      </c>
      <c r="H161" s="95" t="s">
        <v>154</v>
      </c>
      <c r="I161" s="89" t="s">
        <v>82</v>
      </c>
      <c r="J161" s="89" t="s">
        <v>82</v>
      </c>
      <c r="K161" s="89" t="s">
        <v>82</v>
      </c>
      <c r="L161" s="89" t="s">
        <v>82</v>
      </c>
      <c r="M161" s="89" t="s">
        <v>82</v>
      </c>
      <c r="N161" s="96">
        <v>0</v>
      </c>
      <c r="O161" s="96">
        <v>0</v>
      </c>
      <c r="P161" s="96">
        <v>0</v>
      </c>
      <c r="Q161" s="96">
        <v>0</v>
      </c>
      <c r="R161" s="96">
        <v>0</v>
      </c>
      <c r="S161" s="96">
        <v>0</v>
      </c>
      <c r="T161" s="96">
        <v>0</v>
      </c>
      <c r="U161" s="96">
        <v>0</v>
      </c>
      <c r="V161" s="96">
        <v>0</v>
      </c>
      <c r="W161" s="96">
        <v>0</v>
      </c>
      <c r="X161" s="97">
        <v>0</v>
      </c>
      <c r="Y161" s="97">
        <v>0</v>
      </c>
      <c r="Z161" s="97">
        <v>0</v>
      </c>
      <c r="AA161" s="97">
        <v>0</v>
      </c>
      <c r="AB161" s="97">
        <v>0</v>
      </c>
      <c r="AC161" s="97">
        <v>0</v>
      </c>
      <c r="AD161" s="97">
        <v>0</v>
      </c>
      <c r="AE161" s="97">
        <v>0</v>
      </c>
      <c r="AF161" s="97">
        <v>0</v>
      </c>
      <c r="AG161" s="97">
        <v>0</v>
      </c>
      <c r="AH161" s="98">
        <v>0</v>
      </c>
      <c r="AI161" s="98" t="s">
        <v>83</v>
      </c>
      <c r="AJ161" s="98">
        <v>0</v>
      </c>
      <c r="AK161" s="128">
        <f>RANK(AH161,AH161:AJ161,1)-1</f>
        <v>0</v>
      </c>
      <c r="AL161" s="128">
        <f>RANK(AJ161,AH161:AJ161,1)-1</f>
        <v>0</v>
      </c>
      <c r="AM161" s="142">
        <v>1</v>
      </c>
      <c r="AN161" s="142">
        <v>1</v>
      </c>
      <c r="AT161" s="115"/>
      <c r="AU161" s="129" t="str">
        <f>D161</f>
        <v>B</v>
      </c>
      <c r="AV161" s="130" t="str">
        <f t="shared" si="241"/>
        <v>Merje AAS</v>
      </c>
      <c r="AW161" s="129" t="str">
        <f>G161</f>
        <v>Z</v>
      </c>
      <c r="AX161" s="130" t="str">
        <f t="shared" si="242"/>
        <v>Karolin FIGOL</v>
      </c>
      <c r="AY161" s="129" t="str">
        <f>IF(AND(N161=0,O161=0),"",N161&amp;" - "&amp;O161)</f>
        <v/>
      </c>
      <c r="AZ161" s="129" t="str">
        <f>IF(AND(P161=0,Q161=0),"",P161&amp;" - "&amp;Q161)</f>
        <v/>
      </c>
      <c r="BA161" s="129" t="str">
        <f>IF(AND(R161=0,S161=0),"",R161&amp;" - "&amp;S161)</f>
        <v/>
      </c>
      <c r="BB161" s="129" t="str">
        <f>IF(AND(T161=0,U161=0),"",T161&amp;" - "&amp;U161)</f>
        <v/>
      </c>
      <c r="BC161" s="129" t="str">
        <f>IF(AND(V161=0,W161=0),"",V161&amp;" - "&amp;W161)</f>
        <v/>
      </c>
      <c r="BD161" s="131" t="str">
        <f>IF(AND(AH161=0,AJ161=0),"",AH161&amp;" - "&amp;AJ161)</f>
        <v/>
      </c>
      <c r="BE161" s="132">
        <f>BE160+AK161</f>
        <v>4</v>
      </c>
      <c r="BF161" s="132">
        <f>BF160+AL161</f>
        <v>1</v>
      </c>
      <c r="BH161" s="129" t="str">
        <f>D161</f>
        <v>B</v>
      </c>
      <c r="BI161" s="130" t="str">
        <f t="shared" si="243"/>
        <v>Merje AAS</v>
      </c>
      <c r="BJ161" s="129" t="str">
        <f>G161</f>
        <v>Z</v>
      </c>
      <c r="BK161" s="130" t="str">
        <f t="shared" si="244"/>
        <v>Karolin FIGOL</v>
      </c>
      <c r="BL161" s="135" t="str">
        <f t="shared" si="246"/>
        <v/>
      </c>
      <c r="BM161" s="135" t="str">
        <f t="shared" si="247"/>
        <v/>
      </c>
      <c r="BN161" s="135" t="str">
        <f t="shared" si="248"/>
        <v/>
      </c>
      <c r="BO161" s="135" t="str">
        <f t="shared" si="249"/>
        <v/>
      </c>
      <c r="BP161" s="135" t="str">
        <f t="shared" si="250"/>
        <v/>
      </c>
      <c r="BQ161" s="135" t="str">
        <f t="shared" si="251"/>
        <v/>
      </c>
      <c r="BR161" s="135" t="str">
        <f t="shared" si="252"/>
        <v/>
      </c>
      <c r="BS161" s="135" t="str">
        <f t="shared" si="253"/>
        <v/>
      </c>
      <c r="BT161" s="135" t="str">
        <f t="shared" si="254"/>
        <v/>
      </c>
      <c r="BU161" s="135" t="str">
        <f t="shared" si="255"/>
        <v/>
      </c>
      <c r="BV161" s="136" t="str">
        <f>IF(AND(AH161=0,AJ161=0),"",AH161&amp;" - "&amp;AJ161)</f>
        <v/>
      </c>
      <c r="BW161" s="138">
        <f>BW160+AK161</f>
        <v>4</v>
      </c>
      <c r="BX161" s="138">
        <f>AL161+BX160</f>
        <v>1</v>
      </c>
      <c r="BZ161" s="109" t="str">
        <f>IF(BL161="","",BI161)</f>
        <v/>
      </c>
      <c r="CA161" s="109" t="str">
        <f>IF(BZ161="","",CA154)</f>
        <v/>
      </c>
      <c r="CB161" s="109" t="str">
        <f>IF(BL161="","",BK161)</f>
        <v/>
      </c>
      <c r="CC161" s="109" t="str">
        <f>IF(CB161="","",CC154)</f>
        <v/>
      </c>
      <c r="CE161" s="109" t="str">
        <f t="shared" si="212"/>
        <v>:</v>
      </c>
      <c r="CF161" s="109" t="str">
        <f>IF(AH161=AJ161,"",IF(AH161&gt;AJ161,E161,H161))</f>
        <v/>
      </c>
      <c r="CG161" s="109" t="str">
        <f>IF(AH161=AJ161,"",IF(AH161&gt;AJ161,H161,E161))</f>
        <v/>
      </c>
    </row>
    <row r="162" spans="1:85" hidden="1" outlineLevel="1">
      <c r="A162" s="154">
        <f t="shared" si="245"/>
        <v>16</v>
      </c>
      <c r="B162" s="101">
        <v>160</v>
      </c>
      <c r="C162" s="99"/>
      <c r="D162" s="99"/>
      <c r="E162" s="99"/>
      <c r="F162" s="99"/>
      <c r="G162" s="99"/>
      <c r="H162" s="99"/>
      <c r="I162" s="100"/>
      <c r="J162" s="100"/>
      <c r="K162" s="100"/>
      <c r="L162" s="100"/>
      <c r="M162" s="100"/>
      <c r="N162" s="101"/>
      <c r="O162" s="101"/>
      <c r="P162" s="101"/>
      <c r="Q162" s="101"/>
      <c r="R162" s="101"/>
      <c r="S162" s="101"/>
      <c r="T162" s="101"/>
      <c r="U162" s="101"/>
      <c r="V162" s="101"/>
      <c r="W162" s="101"/>
      <c r="X162" s="102"/>
      <c r="Y162" s="102"/>
      <c r="Z162" s="102"/>
      <c r="AA162" s="102"/>
      <c r="AB162" s="102"/>
      <c r="AC162" s="102"/>
      <c r="AD162" s="102"/>
      <c r="AE162" s="102"/>
      <c r="AF162" s="102"/>
      <c r="AG162" s="102"/>
      <c r="AH162" s="103"/>
      <c r="AI162" s="103"/>
      <c r="AJ162" s="104"/>
      <c r="AK162" s="144">
        <f>SUM(AK154:AK161)</f>
        <v>4</v>
      </c>
      <c r="AL162" s="144">
        <f>SUM(AL154:AL161)</f>
        <v>1</v>
      </c>
      <c r="AM162" s="145" t="str">
        <f>IF(OR(ISNA(E154),AK162=AL162),"",IF(D153&lt;G153,AK162&amp;" - "&amp;AL162,AL162&amp;" - "&amp;AK162))</f>
        <v>4 - 1</v>
      </c>
      <c r="AN162" s="145">
        <f>IF(OR(ISNA(E154),AK162=AL162),"",IF(VALUE(LEFT(AM162))&gt;VALUE(RIGHT(AM162)),2,1))</f>
        <v>2</v>
      </c>
      <c r="AT162" s="146"/>
      <c r="AU162" s="147"/>
      <c r="AV162" s="148"/>
      <c r="AW162" s="147"/>
      <c r="AX162" s="148"/>
      <c r="AY162" s="147"/>
      <c r="AZ162" s="147"/>
      <c r="BA162" s="147"/>
      <c r="BB162" s="147"/>
      <c r="BC162" s="149"/>
      <c r="BD162" s="150"/>
      <c r="BE162" s="151"/>
      <c r="BF162" s="151"/>
      <c r="BZ162" t="s">
        <v>140</v>
      </c>
      <c r="CE162" s="109" t="str">
        <f t="shared" si="212"/>
        <v>:</v>
      </c>
      <c r="CF162" s="109" t="s">
        <v>140</v>
      </c>
      <c r="CG162" s="109"/>
    </row>
    <row r="163" spans="1:85" s="109" customFormat="1" hidden="1" outlineLevel="1" collapsed="1">
      <c r="A163" s="152">
        <f>A153+1</f>
        <v>17</v>
      </c>
      <c r="B163" s="79">
        <v>161</v>
      </c>
      <c r="C163" s="79">
        <v>3</v>
      </c>
      <c r="D163" s="80">
        <v>3</v>
      </c>
      <c r="E163" s="81" t="s">
        <v>46</v>
      </c>
      <c r="F163" s="79">
        <v>9</v>
      </c>
      <c r="G163" s="80">
        <v>1</v>
      </c>
      <c r="H163" s="81" t="s">
        <v>27</v>
      </c>
      <c r="I163" s="82"/>
      <c r="J163" s="83"/>
      <c r="K163" s="83"/>
      <c r="L163" s="83"/>
      <c r="M163" s="83"/>
      <c r="N163" s="84"/>
      <c r="O163" s="84"/>
      <c r="P163" s="84"/>
      <c r="Q163" s="84"/>
      <c r="R163" s="84"/>
      <c r="S163" s="84"/>
      <c r="T163" s="84"/>
      <c r="U163" s="84"/>
      <c r="V163" s="84"/>
      <c r="W163" s="84"/>
      <c r="X163" s="85"/>
      <c r="Y163" s="85"/>
      <c r="Z163" s="85"/>
      <c r="AA163" s="85"/>
      <c r="AB163" s="85"/>
      <c r="AC163" s="85"/>
      <c r="AD163" s="85"/>
      <c r="AE163" s="85"/>
      <c r="AF163" s="85"/>
      <c r="AG163" s="85"/>
      <c r="AH163" s="85"/>
      <c r="AI163" s="85"/>
      <c r="AJ163" s="86"/>
      <c r="AO163" s="109" t="s">
        <v>132</v>
      </c>
      <c r="AP163" s="109" t="s">
        <v>132</v>
      </c>
      <c r="AT163" s="119" t="str">
        <f>"Match no "&amp;A163</f>
        <v>Match no 17</v>
      </c>
      <c r="AU163" s="120">
        <f>BE171</f>
        <v>4</v>
      </c>
      <c r="AV163" s="121" t="str">
        <f t="shared" ref="AV163:AV171" si="257">E163</f>
        <v>LTK Narova</v>
      </c>
      <c r="AW163" s="120">
        <f>BF171</f>
        <v>3</v>
      </c>
      <c r="AX163" s="121" t="str">
        <f t="shared" ref="AX163:AX171" si="258">H163</f>
        <v>Maardu LTK</v>
      </c>
      <c r="AY163" s="122" t="s">
        <v>133</v>
      </c>
      <c r="AZ163" s="122" t="s">
        <v>134</v>
      </c>
      <c r="BA163" s="122" t="s">
        <v>135</v>
      </c>
      <c r="BB163" s="122" t="s">
        <v>136</v>
      </c>
      <c r="BC163" s="122" t="s">
        <v>137</v>
      </c>
      <c r="BD163" s="123" t="s">
        <v>138</v>
      </c>
      <c r="BE163" s="292" t="s">
        <v>139</v>
      </c>
      <c r="BF163" s="292"/>
      <c r="BH163" s="124">
        <f>AK172</f>
        <v>4</v>
      </c>
      <c r="BI163" s="125" t="str">
        <f t="shared" ref="BI163:BI171" si="259">E163</f>
        <v>LTK Narova</v>
      </c>
      <c r="BJ163" s="124">
        <f>AL172</f>
        <v>3</v>
      </c>
      <c r="BK163" s="125" t="str">
        <f t="shared" ref="BK163:BK171" si="260">H163</f>
        <v>Maardu LTK</v>
      </c>
      <c r="BL163" s="287" t="s">
        <v>133</v>
      </c>
      <c r="BM163" s="288"/>
      <c r="BN163" s="287" t="s">
        <v>134</v>
      </c>
      <c r="BO163" s="288"/>
      <c r="BP163" s="287" t="s">
        <v>135</v>
      </c>
      <c r="BQ163" s="288"/>
      <c r="BR163" s="287" t="s">
        <v>136</v>
      </c>
      <c r="BS163" s="288"/>
      <c r="BT163" s="287" t="s">
        <v>137</v>
      </c>
      <c r="BU163" s="288"/>
      <c r="BV163" s="126" t="s">
        <v>138</v>
      </c>
      <c r="BW163" s="289" t="s">
        <v>139</v>
      </c>
      <c r="BX163" s="290"/>
      <c r="BZ163" s="109" t="s">
        <v>140</v>
      </c>
      <c r="CE163" s="109" t="str">
        <f t="shared" si="212"/>
        <v>s:G</v>
      </c>
      <c r="CF163" s="109" t="s">
        <v>140</v>
      </c>
    </row>
    <row r="164" spans="1:85" s="109" customFormat="1" hidden="1" outlineLevel="1">
      <c r="A164" s="116">
        <f t="shared" ref="A164:A172" si="261">A154+1</f>
        <v>17</v>
      </c>
      <c r="B164" s="87">
        <v>162</v>
      </c>
      <c r="C164" s="87">
        <v>4</v>
      </c>
      <c r="D164" s="87" t="s">
        <v>77</v>
      </c>
      <c r="E164" s="88" t="s">
        <v>161</v>
      </c>
      <c r="F164" s="87">
        <v>11</v>
      </c>
      <c r="G164" s="87" t="s">
        <v>78</v>
      </c>
      <c r="H164" s="88" t="s">
        <v>114</v>
      </c>
      <c r="I164" s="89" t="s">
        <v>80</v>
      </c>
      <c r="J164" s="89" t="s">
        <v>86</v>
      </c>
      <c r="K164" s="89" t="s">
        <v>80</v>
      </c>
      <c r="L164" s="89" t="s">
        <v>82</v>
      </c>
      <c r="M164" s="89" t="s">
        <v>82</v>
      </c>
      <c r="N164" s="87">
        <v>11</v>
      </c>
      <c r="O164" s="87">
        <v>8</v>
      </c>
      <c r="P164" s="87">
        <v>11</v>
      </c>
      <c r="Q164" s="87">
        <v>6</v>
      </c>
      <c r="R164" s="87">
        <v>11</v>
      </c>
      <c r="S164" s="87">
        <v>8</v>
      </c>
      <c r="T164" s="87">
        <v>0</v>
      </c>
      <c r="U164" s="87">
        <v>0</v>
      </c>
      <c r="V164" s="87">
        <v>0</v>
      </c>
      <c r="W164" s="87">
        <v>0</v>
      </c>
      <c r="X164" s="90">
        <v>1</v>
      </c>
      <c r="Y164" s="90">
        <v>1</v>
      </c>
      <c r="Z164" s="90">
        <v>1</v>
      </c>
      <c r="AA164" s="90">
        <v>0</v>
      </c>
      <c r="AB164" s="90">
        <v>0</v>
      </c>
      <c r="AC164" s="90">
        <v>0</v>
      </c>
      <c r="AD164" s="90">
        <v>0</v>
      </c>
      <c r="AE164" s="90">
        <v>0</v>
      </c>
      <c r="AF164" s="90">
        <v>0</v>
      </c>
      <c r="AG164" s="90">
        <v>0</v>
      </c>
      <c r="AH164" s="91">
        <v>3</v>
      </c>
      <c r="AI164" s="91" t="s">
        <v>83</v>
      </c>
      <c r="AJ164" s="91">
        <v>0</v>
      </c>
      <c r="AK164" s="128">
        <f>RANK(AH164,AH164:AJ164,1)-1</f>
        <v>1</v>
      </c>
      <c r="AL164" s="128">
        <f>RANK(AJ164,AH164:AJ164,1)-1</f>
        <v>0</v>
      </c>
      <c r="AT164" s="115" t="str">
        <f>VLOOKUP(A163,Voor,4)&amp;" kell "&amp;TEXT(VLOOKUP(A163,Voor,5),"hh:mm")</f>
        <v>V voor kell 11:00</v>
      </c>
      <c r="AU164" s="129" t="str">
        <f>D164</f>
        <v>A</v>
      </c>
      <c r="AV164" s="130" t="str">
        <f t="shared" si="257"/>
        <v>Liidia ANDREEVA</v>
      </c>
      <c r="AW164" s="129" t="str">
        <f>G164</f>
        <v>Y</v>
      </c>
      <c r="AX164" s="130" t="str">
        <f t="shared" si="258"/>
        <v>Alina JAGNENKOVA</v>
      </c>
      <c r="AY164" s="129" t="str">
        <f>IF(AND(N164=0,O164=0),"",N164&amp;" - "&amp;O164)</f>
        <v>11 - 8</v>
      </c>
      <c r="AZ164" s="129" t="str">
        <f>IF(AND(P164=0,Q164=0),"",P164&amp;" - "&amp;Q164)</f>
        <v>11 - 6</v>
      </c>
      <c r="BA164" s="129" t="str">
        <f>IF(AND(R164=0,S164=0),"",R164&amp;" - "&amp;S164)</f>
        <v>11 - 8</v>
      </c>
      <c r="BB164" s="129" t="str">
        <f>IF(AND(T164=0,U164=0),"",T164&amp;" - "&amp;U164)</f>
        <v/>
      </c>
      <c r="BC164" s="129" t="str">
        <f>IF(AND(V164=0,W164=0),"",V164&amp;" - "&amp;W164)</f>
        <v/>
      </c>
      <c r="BD164" s="131" t="str">
        <f>IF(AND(AH164=0,AJ164=0),"",AH164&amp;" - "&amp;AJ164)</f>
        <v>3 - 0</v>
      </c>
      <c r="BE164" s="132">
        <f>AK164</f>
        <v>1</v>
      </c>
      <c r="BF164" s="132">
        <f>AL164</f>
        <v>0</v>
      </c>
      <c r="BH164" s="133" t="str">
        <f>D164</f>
        <v>A</v>
      </c>
      <c r="BI164" s="134" t="str">
        <f t="shared" si="259"/>
        <v>Liidia ANDREEVA</v>
      </c>
      <c r="BJ164" s="133" t="str">
        <f>G164</f>
        <v>Y</v>
      </c>
      <c r="BK164" s="134" t="str">
        <f t="shared" si="260"/>
        <v>Alina JAGNENKOVA</v>
      </c>
      <c r="BL164" s="135">
        <f t="shared" ref="BL164:BL171" si="262">IF(AND(N164=0,O164=0),"",N164)</f>
        <v>11</v>
      </c>
      <c r="BM164" s="135">
        <f t="shared" ref="BM164:BM171" si="263">IF(AND(N164=0,O164=0),"",O164)</f>
        <v>8</v>
      </c>
      <c r="BN164" s="135">
        <f t="shared" ref="BN164:BN171" si="264">IF(AND(P164=0,Q164=0),"",P164)</f>
        <v>11</v>
      </c>
      <c r="BO164" s="135">
        <f t="shared" ref="BO164:BO171" si="265">IF(AND(P164=0,Q164=0),"",Q164)</f>
        <v>6</v>
      </c>
      <c r="BP164" s="135">
        <f t="shared" ref="BP164:BP171" si="266">IF(AND(R164=0,S164=0),"",R164)</f>
        <v>11</v>
      </c>
      <c r="BQ164" s="135">
        <f t="shared" ref="BQ164:BQ171" si="267">IF(AND(R164=0,S164=0),"",S164)</f>
        <v>8</v>
      </c>
      <c r="BR164" s="135" t="str">
        <f t="shared" ref="BR164:BR171" si="268">IF(AND(T164=0,U164=0),"",T164)</f>
        <v/>
      </c>
      <c r="BS164" s="135" t="str">
        <f t="shared" ref="BS164:BS171" si="269">IF(AND(T164=0,U164=0),"",U164)</f>
        <v/>
      </c>
      <c r="BT164" s="135" t="str">
        <f t="shared" ref="BT164:BT171" si="270">IF(AND(V164=0,W164=0),"",V164)</f>
        <v/>
      </c>
      <c r="BU164" s="135" t="str">
        <f t="shared" ref="BU164:BU171" si="271">IF(AND(V164=0,W164=0),"",W164)</f>
        <v/>
      </c>
      <c r="BV164" s="136" t="str">
        <f>IF(AND(AH164=0,AJ164=0),"",AH164&amp;" - "&amp;AJ164)</f>
        <v>3 - 0</v>
      </c>
      <c r="BW164" s="137">
        <f>AK164</f>
        <v>1</v>
      </c>
      <c r="BX164" s="137">
        <f>AL164</f>
        <v>0</v>
      </c>
      <c r="BZ164" s="109" t="str">
        <f>IF(BL164="","",BI164)</f>
        <v>Liidia ANDREEVA</v>
      </c>
      <c r="CA164" s="109" t="str">
        <f>IF(BZ164="","",BI163)</f>
        <v>LTK Narova</v>
      </c>
      <c r="CB164" s="109" t="str">
        <f>IF(BL164="","",BK164)</f>
        <v>Alina JAGNENKOVA</v>
      </c>
      <c r="CC164" s="109" t="str">
        <f>IF(CB164="","",BK163)</f>
        <v>Maardu LTK</v>
      </c>
      <c r="CE164" s="109" t="str">
        <f t="shared" si="212"/>
        <v>3:0</v>
      </c>
      <c r="CF164" s="109" t="str">
        <f>IF(AH164=AJ164,"",IF(AH164&gt;AJ164,E164,H164))</f>
        <v>Liidia ANDREEVA</v>
      </c>
      <c r="CG164" s="109" t="str">
        <f>IF(AH164=AJ164,"",IF(AH164&gt;AJ164,H164,E164))</f>
        <v>Alina JAGNENKOVA</v>
      </c>
    </row>
    <row r="165" spans="1:85" s="109" customFormat="1" hidden="1" outlineLevel="1">
      <c r="A165" s="116">
        <f t="shared" si="261"/>
        <v>17</v>
      </c>
      <c r="B165" s="87">
        <v>163</v>
      </c>
      <c r="C165" s="87">
        <v>5</v>
      </c>
      <c r="D165" s="87" t="s">
        <v>84</v>
      </c>
      <c r="E165" s="88" t="s">
        <v>119</v>
      </c>
      <c r="F165" s="87">
        <v>10</v>
      </c>
      <c r="G165" s="87" t="s">
        <v>85</v>
      </c>
      <c r="H165" s="88" t="s">
        <v>162</v>
      </c>
      <c r="I165" s="89" t="s">
        <v>86</v>
      </c>
      <c r="J165" s="89" t="s">
        <v>99</v>
      </c>
      <c r="K165" s="89" t="s">
        <v>100</v>
      </c>
      <c r="L165" s="89" t="s">
        <v>144</v>
      </c>
      <c r="M165" s="89" t="s">
        <v>82</v>
      </c>
      <c r="N165" s="87">
        <v>11</v>
      </c>
      <c r="O165" s="87">
        <v>6</v>
      </c>
      <c r="P165" s="87">
        <v>5</v>
      </c>
      <c r="Q165" s="87">
        <v>11</v>
      </c>
      <c r="R165" s="87">
        <v>9</v>
      </c>
      <c r="S165" s="87">
        <v>11</v>
      </c>
      <c r="T165" s="87">
        <v>11</v>
      </c>
      <c r="U165" s="87">
        <v>13</v>
      </c>
      <c r="V165" s="87">
        <v>0</v>
      </c>
      <c r="W165" s="87">
        <v>0</v>
      </c>
      <c r="X165" s="90">
        <v>1</v>
      </c>
      <c r="Y165" s="90">
        <v>0</v>
      </c>
      <c r="Z165" s="90">
        <v>0</v>
      </c>
      <c r="AA165" s="90">
        <v>0</v>
      </c>
      <c r="AB165" s="90">
        <v>0</v>
      </c>
      <c r="AC165" s="90">
        <v>0</v>
      </c>
      <c r="AD165" s="90">
        <v>1</v>
      </c>
      <c r="AE165" s="90">
        <v>1</v>
      </c>
      <c r="AF165" s="90">
        <v>1</v>
      </c>
      <c r="AG165" s="90">
        <v>0</v>
      </c>
      <c r="AH165" s="91">
        <v>1</v>
      </c>
      <c r="AI165" s="91" t="s">
        <v>83</v>
      </c>
      <c r="AJ165" s="91">
        <v>3</v>
      </c>
      <c r="AK165" s="128">
        <f>RANK(AH165,AH165:AJ165,1)-1</f>
        <v>0</v>
      </c>
      <c r="AL165" s="128">
        <f>RANK(AJ165,AH165:AJ165,1)-1</f>
        <v>1</v>
      </c>
      <c r="AT165" s="115" t="str">
        <f>"Laud: "&amp;VLOOKUP(A163,Voor,8)</f>
        <v>Laud: 1</v>
      </c>
      <c r="AU165" s="129" t="str">
        <f>D165</f>
        <v>B</v>
      </c>
      <c r="AV165" s="130" t="str">
        <f t="shared" si="257"/>
        <v>Anastassia MELNIKOVA</v>
      </c>
      <c r="AW165" s="129" t="str">
        <f>G165</f>
        <v>X</v>
      </c>
      <c r="AX165" s="130" t="str">
        <f t="shared" si="258"/>
        <v>Maria VINOGRADOVA (välis)</v>
      </c>
      <c r="AY165" s="129" t="str">
        <f>IF(AND(N165=0,O165=0),"",N165&amp;" - "&amp;O165)</f>
        <v>11 - 6</v>
      </c>
      <c r="AZ165" s="129" t="str">
        <f>IF(AND(P165=0,Q165=0),"",P165&amp;" - "&amp;Q165)</f>
        <v>5 - 11</v>
      </c>
      <c r="BA165" s="129" t="str">
        <f>IF(AND(R165=0,S165=0),"",R165&amp;" - "&amp;S165)</f>
        <v>9 - 11</v>
      </c>
      <c r="BB165" s="129" t="str">
        <f>IF(AND(T165=0,U165=0),"",T165&amp;" - "&amp;U165)</f>
        <v>11 - 13</v>
      </c>
      <c r="BC165" s="129" t="str">
        <f>IF(AND(V165=0,W165=0),"",V165&amp;" - "&amp;W165)</f>
        <v/>
      </c>
      <c r="BD165" s="131" t="str">
        <f>IF(AND(AH165=0,AJ165=0),"",AH165&amp;" - "&amp;AJ165)</f>
        <v>1 - 3</v>
      </c>
      <c r="BE165" s="132">
        <f t="shared" ref="BE165:BF167" si="272">BE164+AK165</f>
        <v>1</v>
      </c>
      <c r="BF165" s="132">
        <f t="shared" si="272"/>
        <v>1</v>
      </c>
      <c r="BH165" s="129" t="str">
        <f>D165</f>
        <v>B</v>
      </c>
      <c r="BI165" s="130" t="str">
        <f t="shared" si="259"/>
        <v>Anastassia MELNIKOVA</v>
      </c>
      <c r="BJ165" s="129" t="str">
        <f>G165</f>
        <v>X</v>
      </c>
      <c r="BK165" s="130" t="str">
        <f t="shared" si="260"/>
        <v>Maria VINOGRADOVA (välis)</v>
      </c>
      <c r="BL165" s="135">
        <f t="shared" si="262"/>
        <v>11</v>
      </c>
      <c r="BM165" s="135">
        <f t="shared" si="263"/>
        <v>6</v>
      </c>
      <c r="BN165" s="135">
        <f t="shared" si="264"/>
        <v>5</v>
      </c>
      <c r="BO165" s="135">
        <f t="shared" si="265"/>
        <v>11</v>
      </c>
      <c r="BP165" s="135">
        <f t="shared" si="266"/>
        <v>9</v>
      </c>
      <c r="BQ165" s="135">
        <f t="shared" si="267"/>
        <v>11</v>
      </c>
      <c r="BR165" s="135">
        <f t="shared" si="268"/>
        <v>11</v>
      </c>
      <c r="BS165" s="135">
        <f t="shared" si="269"/>
        <v>13</v>
      </c>
      <c r="BT165" s="135" t="str">
        <f t="shared" si="270"/>
        <v/>
      </c>
      <c r="BU165" s="135" t="str">
        <f t="shared" si="271"/>
        <v/>
      </c>
      <c r="BV165" s="136" t="str">
        <f>IF(AND(AH165=0,AJ165=0),"",AH165&amp;" - "&amp;AJ165)</f>
        <v>1 - 3</v>
      </c>
      <c r="BW165" s="138">
        <f>BW164+AK165</f>
        <v>1</v>
      </c>
      <c r="BX165" s="138">
        <f>AL165+BX164</f>
        <v>1</v>
      </c>
      <c r="BZ165" s="109" t="str">
        <f>IF(BL165="","",BI165)</f>
        <v>Anastassia MELNIKOVA</v>
      </c>
      <c r="CA165" s="109" t="str">
        <f>IF(BZ165="","",CA164)</f>
        <v>LTK Narova</v>
      </c>
      <c r="CB165" s="109" t="str">
        <f>IF(BL165="","",BK165)</f>
        <v>Maria VINOGRADOVA (välis)</v>
      </c>
      <c r="CC165" s="109" t="str">
        <f>IF(CB165="","",CC164)</f>
        <v>Maardu LTK</v>
      </c>
      <c r="CE165" s="109" t="str">
        <f t="shared" si="212"/>
        <v>3:1</v>
      </c>
      <c r="CF165" s="109" t="str">
        <f>IF(AH165=AJ165,"",IF(AH165&gt;AJ165,E165,H165))</f>
        <v>Maria VINOGRADOVA (välis)</v>
      </c>
      <c r="CG165" s="109" t="str">
        <f>IF(AH165=AJ165,"",IF(AH165&gt;AJ165,H165,E165))</f>
        <v>Anastassia MELNIKOVA</v>
      </c>
    </row>
    <row r="166" spans="1:85" s="109" customFormat="1" hidden="1" outlineLevel="1">
      <c r="A166" s="116">
        <f t="shared" si="261"/>
        <v>17</v>
      </c>
      <c r="B166" s="87">
        <v>164</v>
      </c>
      <c r="C166" s="87">
        <v>6</v>
      </c>
      <c r="D166" s="87" t="s">
        <v>87</v>
      </c>
      <c r="E166" s="88" t="s">
        <v>117</v>
      </c>
      <c r="F166" s="87">
        <v>12</v>
      </c>
      <c r="G166" s="87" t="s">
        <v>88</v>
      </c>
      <c r="H166" s="88" t="s">
        <v>152</v>
      </c>
      <c r="I166" s="89" t="s">
        <v>99</v>
      </c>
      <c r="J166" s="89" t="s">
        <v>81</v>
      </c>
      <c r="K166" s="89" t="s">
        <v>80</v>
      </c>
      <c r="L166" s="89" t="s">
        <v>92</v>
      </c>
      <c r="M166" s="89" t="s">
        <v>82</v>
      </c>
      <c r="N166" s="87">
        <v>5</v>
      </c>
      <c r="O166" s="87">
        <v>11</v>
      </c>
      <c r="P166" s="87">
        <v>11</v>
      </c>
      <c r="Q166" s="87">
        <v>3</v>
      </c>
      <c r="R166" s="87">
        <v>11</v>
      </c>
      <c r="S166" s="87">
        <v>8</v>
      </c>
      <c r="T166" s="87">
        <v>11</v>
      </c>
      <c r="U166" s="87">
        <v>7</v>
      </c>
      <c r="V166" s="87">
        <v>0</v>
      </c>
      <c r="W166" s="87">
        <v>0</v>
      </c>
      <c r="X166" s="90">
        <v>0</v>
      </c>
      <c r="Y166" s="90">
        <v>1</v>
      </c>
      <c r="Z166" s="90">
        <v>1</v>
      </c>
      <c r="AA166" s="90">
        <v>1</v>
      </c>
      <c r="AB166" s="90">
        <v>0</v>
      </c>
      <c r="AC166" s="90">
        <v>1</v>
      </c>
      <c r="AD166" s="90">
        <v>0</v>
      </c>
      <c r="AE166" s="90">
        <v>0</v>
      </c>
      <c r="AF166" s="90">
        <v>0</v>
      </c>
      <c r="AG166" s="90">
        <v>0</v>
      </c>
      <c r="AH166" s="91">
        <v>3</v>
      </c>
      <c r="AI166" s="91" t="s">
        <v>83</v>
      </c>
      <c r="AJ166" s="91">
        <v>1</v>
      </c>
      <c r="AK166" s="128">
        <f>RANK(AH166,AH166:AJ166,1)-1</f>
        <v>1</v>
      </c>
      <c r="AL166" s="128">
        <f>RANK(AJ166,AH166:AJ166,1)-1</f>
        <v>0</v>
      </c>
      <c r="AT166" s="115"/>
      <c r="AU166" s="129" t="str">
        <f>D166</f>
        <v>C</v>
      </c>
      <c r="AV166" s="130" t="str">
        <f t="shared" si="257"/>
        <v>Vitalia REINOL</v>
      </c>
      <c r="AW166" s="129" t="str">
        <f>G166</f>
        <v>Z</v>
      </c>
      <c r="AX166" s="130" t="str">
        <f t="shared" si="258"/>
        <v>Karina GRIGORJAN</v>
      </c>
      <c r="AY166" s="129" t="str">
        <f>IF(AND(N166=0,O166=0),"",N166&amp;" - "&amp;O166)</f>
        <v>5 - 11</v>
      </c>
      <c r="AZ166" s="129" t="str">
        <f>IF(AND(P166=0,Q166=0),"",P166&amp;" - "&amp;Q166)</f>
        <v>11 - 3</v>
      </c>
      <c r="BA166" s="129" t="str">
        <f>IF(AND(R166=0,S166=0),"",R166&amp;" - "&amp;S166)</f>
        <v>11 - 8</v>
      </c>
      <c r="BB166" s="129" t="str">
        <f>IF(AND(T166=0,U166=0),"",T166&amp;" - "&amp;U166)</f>
        <v>11 - 7</v>
      </c>
      <c r="BC166" s="129" t="str">
        <f>IF(AND(V166=0,W166=0),"",V166&amp;" - "&amp;W166)</f>
        <v/>
      </c>
      <c r="BD166" s="131" t="str">
        <f>IF(AND(AH166=0,AJ166=0),"",AH166&amp;" - "&amp;AJ166)</f>
        <v>3 - 1</v>
      </c>
      <c r="BE166" s="132">
        <f t="shared" si="272"/>
        <v>2</v>
      </c>
      <c r="BF166" s="132">
        <f t="shared" si="272"/>
        <v>1</v>
      </c>
      <c r="BH166" s="129" t="str">
        <f>D166</f>
        <v>C</v>
      </c>
      <c r="BI166" s="130" t="str">
        <f t="shared" si="259"/>
        <v>Vitalia REINOL</v>
      </c>
      <c r="BJ166" s="129" t="str">
        <f>G166</f>
        <v>Z</v>
      </c>
      <c r="BK166" s="130" t="str">
        <f t="shared" si="260"/>
        <v>Karina GRIGORJAN</v>
      </c>
      <c r="BL166" s="135">
        <f t="shared" si="262"/>
        <v>5</v>
      </c>
      <c r="BM166" s="135">
        <f t="shared" si="263"/>
        <v>11</v>
      </c>
      <c r="BN166" s="135">
        <f t="shared" si="264"/>
        <v>11</v>
      </c>
      <c r="BO166" s="135">
        <f t="shared" si="265"/>
        <v>3</v>
      </c>
      <c r="BP166" s="135">
        <f t="shared" si="266"/>
        <v>11</v>
      </c>
      <c r="BQ166" s="135">
        <f t="shared" si="267"/>
        <v>8</v>
      </c>
      <c r="BR166" s="135">
        <f t="shared" si="268"/>
        <v>11</v>
      </c>
      <c r="BS166" s="135">
        <f t="shared" si="269"/>
        <v>7</v>
      </c>
      <c r="BT166" s="135" t="str">
        <f t="shared" si="270"/>
        <v/>
      </c>
      <c r="BU166" s="135" t="str">
        <f t="shared" si="271"/>
        <v/>
      </c>
      <c r="BV166" s="136" t="str">
        <f>IF(AND(AH166=0,AJ166=0),"",AH166&amp;" - "&amp;AJ166)</f>
        <v>3 - 1</v>
      </c>
      <c r="BW166" s="138">
        <f>BW165+AK166</f>
        <v>2</v>
      </c>
      <c r="BX166" s="138">
        <f>AL166+BX165</f>
        <v>1</v>
      </c>
      <c r="BZ166" s="109" t="str">
        <f>IF(BL166="","",BI166)</f>
        <v>Vitalia REINOL</v>
      </c>
      <c r="CA166" s="109" t="str">
        <f>IF(BZ166="","",CA164)</f>
        <v>LTK Narova</v>
      </c>
      <c r="CB166" s="109" t="str">
        <f>IF(BL166="","",BK166)</f>
        <v>Karina GRIGORJAN</v>
      </c>
      <c r="CC166" s="109" t="str">
        <f>IF(CB166="","",CC164)</f>
        <v>Maardu LTK</v>
      </c>
      <c r="CE166" s="109" t="str">
        <f t="shared" si="212"/>
        <v>3:1</v>
      </c>
      <c r="CF166" s="109" t="str">
        <f>IF(AH166=AJ166,"",IF(AH166&gt;AJ166,E166,H166))</f>
        <v>Vitalia REINOL</v>
      </c>
      <c r="CG166" s="109" t="str">
        <f>IF(AH166=AJ166,"",IF(AH166&gt;AJ166,H166,E166))</f>
        <v>Karina GRIGORJAN</v>
      </c>
    </row>
    <row r="167" spans="1:85" s="109" customFormat="1" hidden="1" outlineLevel="1">
      <c r="A167" s="116">
        <f t="shared" si="261"/>
        <v>17</v>
      </c>
      <c r="B167" s="87">
        <v>165</v>
      </c>
      <c r="C167" s="92">
        <v>5</v>
      </c>
      <c r="D167" s="87"/>
      <c r="E167" s="88" t="s">
        <v>119</v>
      </c>
      <c r="F167" s="92">
        <v>11</v>
      </c>
      <c r="G167" s="87"/>
      <c r="H167" s="88" t="s">
        <v>114</v>
      </c>
      <c r="I167" s="291" t="s">
        <v>94</v>
      </c>
      <c r="J167" s="291" t="s">
        <v>100</v>
      </c>
      <c r="K167" s="291" t="s">
        <v>101</v>
      </c>
      <c r="L167" s="291" t="s">
        <v>99</v>
      </c>
      <c r="M167" s="291" t="s">
        <v>106</v>
      </c>
      <c r="N167" s="285">
        <v>11</v>
      </c>
      <c r="O167" s="285">
        <v>9</v>
      </c>
      <c r="P167" s="285">
        <v>9</v>
      </c>
      <c r="Q167" s="285">
        <v>11</v>
      </c>
      <c r="R167" s="285">
        <v>11</v>
      </c>
      <c r="S167" s="285">
        <v>2</v>
      </c>
      <c r="T167" s="285">
        <v>5</v>
      </c>
      <c r="U167" s="285">
        <v>11</v>
      </c>
      <c r="V167" s="285">
        <v>10</v>
      </c>
      <c r="W167" s="285">
        <v>12</v>
      </c>
      <c r="X167" s="293">
        <v>1</v>
      </c>
      <c r="Y167" s="293">
        <v>0</v>
      </c>
      <c r="Z167" s="293">
        <v>1</v>
      </c>
      <c r="AA167" s="293">
        <v>0</v>
      </c>
      <c r="AB167" s="293">
        <v>0</v>
      </c>
      <c r="AC167" s="293">
        <v>0</v>
      </c>
      <c r="AD167" s="293">
        <v>1</v>
      </c>
      <c r="AE167" s="293">
        <v>0</v>
      </c>
      <c r="AF167" s="293">
        <v>1</v>
      </c>
      <c r="AG167" s="293">
        <v>1</v>
      </c>
      <c r="AH167" s="295">
        <v>2</v>
      </c>
      <c r="AI167" s="295" t="s">
        <v>83</v>
      </c>
      <c r="AJ167" s="295">
        <v>3</v>
      </c>
      <c r="AK167" s="298">
        <f>RANK(AH167,AH167:AJ167,1)-1</f>
        <v>0</v>
      </c>
      <c r="AL167" s="299">
        <f>RANK(AJ167,AH167:AJ167,1)-1</f>
        <v>1</v>
      </c>
      <c r="AT167" s="115"/>
      <c r="AU167" s="300" t="s">
        <v>143</v>
      </c>
      <c r="AV167" s="130" t="str">
        <f t="shared" si="257"/>
        <v>Anastassia MELNIKOVA</v>
      </c>
      <c r="AW167" s="300" t="s">
        <v>143</v>
      </c>
      <c r="AX167" s="130" t="str">
        <f t="shared" si="258"/>
        <v>Alina JAGNENKOVA</v>
      </c>
      <c r="AY167" s="302" t="str">
        <f>IF(AND(N167=0,O167=0),"",N167&amp;" - "&amp;O167)</f>
        <v>11 - 9</v>
      </c>
      <c r="AZ167" s="302" t="str">
        <f>IF(AND(P167=0,Q167=0),"",P167&amp;" - "&amp;Q167)</f>
        <v>9 - 11</v>
      </c>
      <c r="BA167" s="302" t="str">
        <f>IF(AND(R167=0,S167=0),"",R167&amp;" - "&amp;S167)</f>
        <v>11 - 2</v>
      </c>
      <c r="BB167" s="302" t="str">
        <f>IF(AND(T167=0,U167=0),"",T167&amp;" - "&amp;U167)</f>
        <v>5 - 11</v>
      </c>
      <c r="BC167" s="302" t="str">
        <f>IF(AND(V167=0,W167=0),"",V167&amp;" - "&amp;W167)</f>
        <v>10 - 12</v>
      </c>
      <c r="BD167" s="309" t="str">
        <f>IF(AND(AH167=0,AJ167=0),"",AH167&amp;" - "&amp;AJ167)</f>
        <v>2 - 3</v>
      </c>
      <c r="BE167" s="297">
        <f t="shared" si="272"/>
        <v>2</v>
      </c>
      <c r="BF167" s="297">
        <f t="shared" si="272"/>
        <v>2</v>
      </c>
      <c r="BH167" s="129"/>
      <c r="BI167" s="130" t="str">
        <f t="shared" si="259"/>
        <v>Anastassia MELNIKOVA</v>
      </c>
      <c r="BJ167" s="129"/>
      <c r="BK167" s="130" t="str">
        <f t="shared" si="260"/>
        <v>Alina JAGNENKOVA</v>
      </c>
      <c r="BL167" s="305">
        <f t="shared" si="262"/>
        <v>11</v>
      </c>
      <c r="BM167" s="305">
        <f t="shared" si="263"/>
        <v>9</v>
      </c>
      <c r="BN167" s="305">
        <f t="shared" si="264"/>
        <v>9</v>
      </c>
      <c r="BO167" s="305">
        <f t="shared" si="265"/>
        <v>11</v>
      </c>
      <c r="BP167" s="305">
        <f t="shared" si="266"/>
        <v>11</v>
      </c>
      <c r="BQ167" s="305">
        <f t="shared" si="267"/>
        <v>2</v>
      </c>
      <c r="BR167" s="305">
        <f t="shared" si="268"/>
        <v>5</v>
      </c>
      <c r="BS167" s="305">
        <f t="shared" si="269"/>
        <v>11</v>
      </c>
      <c r="BT167" s="305">
        <f t="shared" si="270"/>
        <v>10</v>
      </c>
      <c r="BU167" s="305">
        <f t="shared" si="271"/>
        <v>12</v>
      </c>
      <c r="BV167" s="307" t="str">
        <f>IF(AND(AH167=0,AJ167=0),"",AH167&amp;" - "&amp;AJ167)</f>
        <v>2 - 3</v>
      </c>
      <c r="BW167" s="303">
        <f>AK167+BW166</f>
        <v>2</v>
      </c>
      <c r="BX167" s="303">
        <f>AL167+BX166</f>
        <v>2</v>
      </c>
      <c r="CE167" s="109" t="str">
        <f t="shared" si="212"/>
        <v>3:2</v>
      </c>
    </row>
    <row r="168" spans="1:85" s="109" customFormat="1" hidden="1" outlineLevel="1">
      <c r="A168" s="116">
        <f t="shared" si="261"/>
        <v>17</v>
      </c>
      <c r="B168" s="87">
        <v>166</v>
      </c>
      <c r="C168" s="92">
        <v>6</v>
      </c>
      <c r="D168" s="87"/>
      <c r="E168" s="88" t="s">
        <v>117</v>
      </c>
      <c r="F168" s="92">
        <v>12</v>
      </c>
      <c r="G168" s="87"/>
      <c r="H168" s="88" t="s">
        <v>152</v>
      </c>
      <c r="I168" s="291"/>
      <c r="J168" s="291"/>
      <c r="K168" s="291"/>
      <c r="L168" s="291"/>
      <c r="M168" s="291"/>
      <c r="N168" s="286"/>
      <c r="O168" s="286"/>
      <c r="P168" s="286"/>
      <c r="Q168" s="286"/>
      <c r="R168" s="286"/>
      <c r="S168" s="286"/>
      <c r="T168" s="286"/>
      <c r="U168" s="286"/>
      <c r="V168" s="286"/>
      <c r="W168" s="286"/>
      <c r="X168" s="294"/>
      <c r="Y168" s="294"/>
      <c r="Z168" s="294"/>
      <c r="AA168" s="294"/>
      <c r="AB168" s="294"/>
      <c r="AC168" s="294"/>
      <c r="AD168" s="294"/>
      <c r="AE168" s="294"/>
      <c r="AF168" s="294"/>
      <c r="AG168" s="294"/>
      <c r="AH168" s="296"/>
      <c r="AI168" s="296"/>
      <c r="AJ168" s="296"/>
      <c r="AK168" s="298"/>
      <c r="AL168" s="299"/>
      <c r="AT168" s="115"/>
      <c r="AU168" s="301"/>
      <c r="AV168" s="130" t="str">
        <f t="shared" si="257"/>
        <v>Vitalia REINOL</v>
      </c>
      <c r="AW168" s="301"/>
      <c r="AX168" s="130" t="str">
        <f t="shared" si="258"/>
        <v>Karina GRIGORJAN</v>
      </c>
      <c r="AY168" s="302"/>
      <c r="AZ168" s="302"/>
      <c r="BA168" s="302"/>
      <c r="BB168" s="302"/>
      <c r="BC168" s="302"/>
      <c r="BD168" s="309"/>
      <c r="BE168" s="297"/>
      <c r="BF168" s="297"/>
      <c r="BH168" s="129"/>
      <c r="BI168" s="130" t="str">
        <f t="shared" si="259"/>
        <v>Vitalia REINOL</v>
      </c>
      <c r="BJ168" s="129"/>
      <c r="BK168" s="130" t="str">
        <f t="shared" si="260"/>
        <v>Karina GRIGORJAN</v>
      </c>
      <c r="BL168" s="306" t="str">
        <f t="shared" si="262"/>
        <v/>
      </c>
      <c r="BM168" s="306" t="str">
        <f t="shared" si="263"/>
        <v/>
      </c>
      <c r="BN168" s="306" t="str">
        <f t="shared" si="264"/>
        <v/>
      </c>
      <c r="BO168" s="306" t="str">
        <f t="shared" si="265"/>
        <v/>
      </c>
      <c r="BP168" s="306" t="str">
        <f t="shared" si="266"/>
        <v/>
      </c>
      <c r="BQ168" s="306" t="str">
        <f t="shared" si="267"/>
        <v/>
      </c>
      <c r="BR168" s="306" t="str">
        <f t="shared" si="268"/>
        <v/>
      </c>
      <c r="BS168" s="306" t="str">
        <f t="shared" si="269"/>
        <v/>
      </c>
      <c r="BT168" s="306" t="str">
        <f t="shared" si="270"/>
        <v/>
      </c>
      <c r="BU168" s="306" t="str">
        <f t="shared" si="271"/>
        <v/>
      </c>
      <c r="BV168" s="308"/>
      <c r="BW168" s="304"/>
      <c r="BX168" s="304"/>
      <c r="CE168" s="109" t="str">
        <f t="shared" si="212"/>
        <v>:</v>
      </c>
    </row>
    <row r="169" spans="1:85" s="109" customFormat="1" hidden="1" outlineLevel="1">
      <c r="A169" s="116">
        <f t="shared" si="261"/>
        <v>17</v>
      </c>
      <c r="B169" s="87">
        <v>167</v>
      </c>
      <c r="C169" s="87">
        <v>4</v>
      </c>
      <c r="D169" s="87" t="s">
        <v>77</v>
      </c>
      <c r="E169" s="88" t="s">
        <v>161</v>
      </c>
      <c r="F169" s="87">
        <v>10</v>
      </c>
      <c r="G169" s="87" t="s">
        <v>85</v>
      </c>
      <c r="H169" s="88" t="s">
        <v>162</v>
      </c>
      <c r="I169" s="89" t="s">
        <v>91</v>
      </c>
      <c r="J169" s="89" t="s">
        <v>100</v>
      </c>
      <c r="K169" s="89" t="s">
        <v>91</v>
      </c>
      <c r="L169" s="89" t="s">
        <v>82</v>
      </c>
      <c r="M169" s="89" t="s">
        <v>82</v>
      </c>
      <c r="N169" s="87">
        <v>8</v>
      </c>
      <c r="O169" s="87">
        <v>11</v>
      </c>
      <c r="P169" s="87">
        <v>9</v>
      </c>
      <c r="Q169" s="87">
        <v>11</v>
      </c>
      <c r="R169" s="87">
        <v>8</v>
      </c>
      <c r="S169" s="87">
        <v>11</v>
      </c>
      <c r="T169" s="87">
        <v>0</v>
      </c>
      <c r="U169" s="87">
        <v>0</v>
      </c>
      <c r="V169" s="87">
        <v>0</v>
      </c>
      <c r="W169" s="87">
        <v>0</v>
      </c>
      <c r="X169" s="90">
        <v>0</v>
      </c>
      <c r="Y169" s="90">
        <v>0</v>
      </c>
      <c r="Z169" s="90">
        <v>0</v>
      </c>
      <c r="AA169" s="90">
        <v>0</v>
      </c>
      <c r="AB169" s="90">
        <v>0</v>
      </c>
      <c r="AC169" s="90">
        <v>1</v>
      </c>
      <c r="AD169" s="90">
        <v>1</v>
      </c>
      <c r="AE169" s="90">
        <v>1</v>
      </c>
      <c r="AF169" s="90">
        <v>0</v>
      </c>
      <c r="AG169" s="90">
        <v>0</v>
      </c>
      <c r="AH169" s="91">
        <v>0</v>
      </c>
      <c r="AI169" s="91" t="s">
        <v>83</v>
      </c>
      <c r="AJ169" s="91">
        <v>3</v>
      </c>
      <c r="AK169" s="128">
        <f>RANK(AH169,AH169:AJ169,1)-1</f>
        <v>0</v>
      </c>
      <c r="AL169" s="128">
        <f>RANK(AJ169,AH169:AJ169,1)-1</f>
        <v>1</v>
      </c>
      <c r="AM169" s="114"/>
      <c r="AN169" s="114"/>
      <c r="AO169" s="139"/>
      <c r="AP169" s="139"/>
      <c r="AQ169" s="139"/>
      <c r="AR169" s="139"/>
      <c r="AT169" s="115"/>
      <c r="AU169" s="129" t="str">
        <f>D169</f>
        <v>A</v>
      </c>
      <c r="AV169" s="130" t="str">
        <f t="shared" si="257"/>
        <v>Liidia ANDREEVA</v>
      </c>
      <c r="AW169" s="129" t="str">
        <f>G169</f>
        <v>X</v>
      </c>
      <c r="AX169" s="130" t="str">
        <f t="shared" si="258"/>
        <v>Maria VINOGRADOVA (välis)</v>
      </c>
      <c r="AY169" s="129" t="str">
        <f>IF(AND(N169=0,O169=0),"",N169&amp;" - "&amp;O169)</f>
        <v>8 - 11</v>
      </c>
      <c r="AZ169" s="129" t="str">
        <f>IF(AND(P169=0,Q169=0),"",P169&amp;" - "&amp;Q169)</f>
        <v>9 - 11</v>
      </c>
      <c r="BA169" s="129" t="str">
        <f>IF(AND(R169=0,S169=0),"",R169&amp;" - "&amp;S169)</f>
        <v>8 - 11</v>
      </c>
      <c r="BB169" s="129" t="str">
        <f>IF(AND(T169=0,U169=0),"",T169&amp;" - "&amp;U169)</f>
        <v/>
      </c>
      <c r="BC169" s="129" t="str">
        <f>IF(AND(V169=0,W169=0),"",V169&amp;" - "&amp;W169)</f>
        <v/>
      </c>
      <c r="BD169" s="131" t="str">
        <f>IF(AND(AH169=0,AJ169=0),"",AH169&amp;" - "&amp;AJ169)</f>
        <v>0 - 3</v>
      </c>
      <c r="BE169" s="132">
        <f>BE167+AK169</f>
        <v>2</v>
      </c>
      <c r="BF169" s="132">
        <f>BF167+AL169</f>
        <v>3</v>
      </c>
      <c r="BH169" s="129" t="str">
        <f>D169</f>
        <v>A</v>
      </c>
      <c r="BI169" s="130" t="str">
        <f t="shared" si="259"/>
        <v>Liidia ANDREEVA</v>
      </c>
      <c r="BJ169" s="129" t="str">
        <f>G169</f>
        <v>X</v>
      </c>
      <c r="BK169" s="130" t="str">
        <f t="shared" si="260"/>
        <v>Maria VINOGRADOVA (välis)</v>
      </c>
      <c r="BL169" s="135">
        <f t="shared" si="262"/>
        <v>8</v>
      </c>
      <c r="BM169" s="135">
        <f t="shared" si="263"/>
        <v>11</v>
      </c>
      <c r="BN169" s="135">
        <f t="shared" si="264"/>
        <v>9</v>
      </c>
      <c r="BO169" s="135">
        <f t="shared" si="265"/>
        <v>11</v>
      </c>
      <c r="BP169" s="135">
        <f t="shared" si="266"/>
        <v>8</v>
      </c>
      <c r="BQ169" s="135">
        <f t="shared" si="267"/>
        <v>11</v>
      </c>
      <c r="BR169" s="135" t="str">
        <f t="shared" si="268"/>
        <v/>
      </c>
      <c r="BS169" s="135" t="str">
        <f t="shared" si="269"/>
        <v/>
      </c>
      <c r="BT169" s="135" t="str">
        <f t="shared" si="270"/>
        <v/>
      </c>
      <c r="BU169" s="135" t="str">
        <f t="shared" si="271"/>
        <v/>
      </c>
      <c r="BV169" s="136" t="str">
        <f>IF(AND(AH169=0,AJ169=0),"",AH169&amp;" - "&amp;AJ169)</f>
        <v>0 - 3</v>
      </c>
      <c r="BW169" s="138">
        <f>BW167+AK169</f>
        <v>2</v>
      </c>
      <c r="BX169" s="138">
        <f>AL169+BX167</f>
        <v>3</v>
      </c>
      <c r="BZ169" s="109" t="str">
        <f>IF(BL169="","",BI169)</f>
        <v>Liidia ANDREEVA</v>
      </c>
      <c r="CA169" s="109" t="str">
        <f>IF(BZ169="","",CA164)</f>
        <v>LTK Narova</v>
      </c>
      <c r="CB169" s="109" t="str">
        <f>IF(BL169="","",BK169)</f>
        <v>Maria VINOGRADOVA (välis)</v>
      </c>
      <c r="CC169" s="109" t="str">
        <f>IF(CB169="","",CC164)</f>
        <v>Maardu LTK</v>
      </c>
      <c r="CE169" s="109" t="str">
        <f t="shared" si="212"/>
        <v>3:0</v>
      </c>
      <c r="CF169" s="109" t="str">
        <f>IF(AH169=AJ169,"",IF(AH169&gt;AJ169,E169,H169))</f>
        <v>Maria VINOGRADOVA (välis)</v>
      </c>
      <c r="CG169" s="109" t="str">
        <f>IF(AH169=AJ169,"",IF(AH169&gt;AJ169,H169,E169))</f>
        <v>Liidia ANDREEVA</v>
      </c>
    </row>
    <row r="170" spans="1:85" hidden="1" outlineLevel="1">
      <c r="A170" s="116">
        <f t="shared" si="261"/>
        <v>17</v>
      </c>
      <c r="B170" s="87">
        <v>168</v>
      </c>
      <c r="C170" s="93">
        <v>6</v>
      </c>
      <c r="D170" s="93" t="s">
        <v>87</v>
      </c>
      <c r="E170" s="88" t="s">
        <v>117</v>
      </c>
      <c r="F170" s="93">
        <v>11</v>
      </c>
      <c r="G170" s="93" t="s">
        <v>78</v>
      </c>
      <c r="H170" s="88" t="s">
        <v>114</v>
      </c>
      <c r="I170" s="89" t="s">
        <v>100</v>
      </c>
      <c r="J170" s="89" t="s">
        <v>96</v>
      </c>
      <c r="K170" s="89" t="s">
        <v>96</v>
      </c>
      <c r="L170" s="89" t="s">
        <v>80</v>
      </c>
      <c r="M170" s="89" t="s">
        <v>82</v>
      </c>
      <c r="N170" s="87">
        <v>9</v>
      </c>
      <c r="O170" s="87">
        <v>11</v>
      </c>
      <c r="P170" s="87">
        <v>11</v>
      </c>
      <c r="Q170" s="87">
        <v>5</v>
      </c>
      <c r="R170" s="87">
        <v>11</v>
      </c>
      <c r="S170" s="87">
        <v>5</v>
      </c>
      <c r="T170" s="87">
        <v>11</v>
      </c>
      <c r="U170" s="87">
        <v>8</v>
      </c>
      <c r="V170" s="87">
        <v>0</v>
      </c>
      <c r="W170" s="87">
        <v>0</v>
      </c>
      <c r="X170" s="90">
        <v>0</v>
      </c>
      <c r="Y170" s="90">
        <v>1</v>
      </c>
      <c r="Z170" s="90">
        <v>1</v>
      </c>
      <c r="AA170" s="90">
        <v>1</v>
      </c>
      <c r="AB170" s="90">
        <v>0</v>
      </c>
      <c r="AC170" s="90">
        <v>1</v>
      </c>
      <c r="AD170" s="90">
        <v>0</v>
      </c>
      <c r="AE170" s="90">
        <v>0</v>
      </c>
      <c r="AF170" s="90">
        <v>0</v>
      </c>
      <c r="AG170" s="90">
        <v>0</v>
      </c>
      <c r="AH170" s="91">
        <v>3</v>
      </c>
      <c r="AI170" s="91" t="s">
        <v>83</v>
      </c>
      <c r="AJ170" s="91">
        <v>1</v>
      </c>
      <c r="AK170" s="128">
        <f>RANK(AH170,AH170:AJ170,1)-1</f>
        <v>1</v>
      </c>
      <c r="AL170" s="128">
        <f>RANK(AJ170,AH170:AJ170,1)-1</f>
        <v>0</v>
      </c>
      <c r="AT170" s="115"/>
      <c r="AU170" s="129" t="str">
        <f>D170</f>
        <v>C</v>
      </c>
      <c r="AV170" s="130" t="str">
        <f t="shared" si="257"/>
        <v>Vitalia REINOL</v>
      </c>
      <c r="AW170" s="129" t="str">
        <f>G170</f>
        <v>Y</v>
      </c>
      <c r="AX170" s="130" t="str">
        <f t="shared" si="258"/>
        <v>Alina JAGNENKOVA</v>
      </c>
      <c r="AY170" s="129" t="str">
        <f>IF(AND(N170=0,O170=0),"",N170&amp;" - "&amp;O170)</f>
        <v>9 - 11</v>
      </c>
      <c r="AZ170" s="129" t="str">
        <f>IF(AND(P170=0,Q170=0),"",P170&amp;" - "&amp;Q170)</f>
        <v>11 - 5</v>
      </c>
      <c r="BA170" s="129" t="str">
        <f>IF(AND(R170=0,S170=0),"",R170&amp;" - "&amp;S170)</f>
        <v>11 - 5</v>
      </c>
      <c r="BB170" s="129" t="str">
        <f>IF(AND(T170=0,U170=0),"",T170&amp;" - "&amp;U170)</f>
        <v>11 - 8</v>
      </c>
      <c r="BC170" s="129" t="str">
        <f>IF(AND(V170=0,W170=0),"",V170&amp;" - "&amp;W170)</f>
        <v/>
      </c>
      <c r="BD170" s="131" t="str">
        <f>IF(AND(AH170=0,AJ170=0),"",AH170&amp;" - "&amp;AJ170)</f>
        <v>3 - 1</v>
      </c>
      <c r="BE170" s="132">
        <f>BE169+AK170</f>
        <v>3</v>
      </c>
      <c r="BF170" s="132">
        <f>BF169+AL170</f>
        <v>3</v>
      </c>
      <c r="BH170" s="129" t="str">
        <f>D170</f>
        <v>C</v>
      </c>
      <c r="BI170" s="130" t="str">
        <f t="shared" si="259"/>
        <v>Vitalia REINOL</v>
      </c>
      <c r="BJ170" s="129" t="str">
        <f>G170</f>
        <v>Y</v>
      </c>
      <c r="BK170" s="130" t="str">
        <f t="shared" si="260"/>
        <v>Alina JAGNENKOVA</v>
      </c>
      <c r="BL170" s="135">
        <f t="shared" si="262"/>
        <v>9</v>
      </c>
      <c r="BM170" s="135">
        <f t="shared" si="263"/>
        <v>11</v>
      </c>
      <c r="BN170" s="135">
        <f t="shared" si="264"/>
        <v>11</v>
      </c>
      <c r="BO170" s="135">
        <f t="shared" si="265"/>
        <v>5</v>
      </c>
      <c r="BP170" s="135">
        <f t="shared" si="266"/>
        <v>11</v>
      </c>
      <c r="BQ170" s="135">
        <f t="shared" si="267"/>
        <v>5</v>
      </c>
      <c r="BR170" s="135">
        <f t="shared" si="268"/>
        <v>11</v>
      </c>
      <c r="BS170" s="135">
        <f t="shared" si="269"/>
        <v>8</v>
      </c>
      <c r="BT170" s="135" t="str">
        <f t="shared" si="270"/>
        <v/>
      </c>
      <c r="BU170" s="135" t="str">
        <f t="shared" si="271"/>
        <v/>
      </c>
      <c r="BV170" s="136" t="str">
        <f>IF(AND(AH170=0,AJ170=0),"",AH170&amp;" - "&amp;AJ170)</f>
        <v>3 - 1</v>
      </c>
      <c r="BW170" s="138">
        <f>BW169+AK170</f>
        <v>3</v>
      </c>
      <c r="BX170" s="138">
        <f>AL170+BX169</f>
        <v>3</v>
      </c>
      <c r="BZ170" s="109" t="str">
        <f>IF(BL170="","",BI170)</f>
        <v>Vitalia REINOL</v>
      </c>
      <c r="CA170" s="109" t="str">
        <f>IF(BZ170="","",CA164)</f>
        <v>LTK Narova</v>
      </c>
      <c r="CB170" s="109" t="str">
        <f>IF(BL170="","",BK170)</f>
        <v>Alina JAGNENKOVA</v>
      </c>
      <c r="CC170" s="109" t="str">
        <f>IF(CB170="","",CC164)</f>
        <v>Maardu LTK</v>
      </c>
      <c r="CE170" s="109" t="str">
        <f t="shared" si="212"/>
        <v>3:1</v>
      </c>
      <c r="CF170" s="109" t="str">
        <f>IF(AH170=AJ170,"",IF(AH170&gt;AJ170,E170,H170))</f>
        <v>Vitalia REINOL</v>
      </c>
      <c r="CG170" s="109" t="str">
        <f>IF(AH170=AJ170,"",IF(AH170&gt;AJ170,H170,E170))</f>
        <v>Alina JAGNENKOVA</v>
      </c>
    </row>
    <row r="171" spans="1:85" hidden="1" outlineLevel="1">
      <c r="A171" s="153">
        <f t="shared" si="261"/>
        <v>17</v>
      </c>
      <c r="B171" s="96">
        <v>169</v>
      </c>
      <c r="C171" s="94">
        <v>5</v>
      </c>
      <c r="D171" s="94" t="s">
        <v>84</v>
      </c>
      <c r="E171" s="95" t="s">
        <v>119</v>
      </c>
      <c r="F171" s="94">
        <v>12</v>
      </c>
      <c r="G171" s="94" t="s">
        <v>88</v>
      </c>
      <c r="H171" s="95" t="s">
        <v>152</v>
      </c>
      <c r="I171" s="89" t="s">
        <v>92</v>
      </c>
      <c r="J171" s="89" t="s">
        <v>86</v>
      </c>
      <c r="K171" s="89" t="s">
        <v>144</v>
      </c>
      <c r="L171" s="89" t="s">
        <v>80</v>
      </c>
      <c r="M171" s="89" t="s">
        <v>82</v>
      </c>
      <c r="N171" s="96">
        <v>11</v>
      </c>
      <c r="O171" s="96">
        <v>7</v>
      </c>
      <c r="P171" s="96">
        <v>11</v>
      </c>
      <c r="Q171" s="96">
        <v>6</v>
      </c>
      <c r="R171" s="96">
        <v>11</v>
      </c>
      <c r="S171" s="96">
        <v>13</v>
      </c>
      <c r="T171" s="96">
        <v>11</v>
      </c>
      <c r="U171" s="96">
        <v>8</v>
      </c>
      <c r="V171" s="96">
        <v>0</v>
      </c>
      <c r="W171" s="96">
        <v>0</v>
      </c>
      <c r="X171" s="97">
        <v>1</v>
      </c>
      <c r="Y171" s="97">
        <v>1</v>
      </c>
      <c r="Z171" s="97">
        <v>0</v>
      </c>
      <c r="AA171" s="97">
        <v>1</v>
      </c>
      <c r="AB171" s="97">
        <v>0</v>
      </c>
      <c r="AC171" s="97">
        <v>0</v>
      </c>
      <c r="AD171" s="97">
        <v>0</v>
      </c>
      <c r="AE171" s="97">
        <v>1</v>
      </c>
      <c r="AF171" s="97">
        <v>0</v>
      </c>
      <c r="AG171" s="97">
        <v>0</v>
      </c>
      <c r="AH171" s="98">
        <v>3</v>
      </c>
      <c r="AI171" s="98" t="s">
        <v>83</v>
      </c>
      <c r="AJ171" s="98">
        <v>1</v>
      </c>
      <c r="AK171" s="128">
        <f>RANK(AH171,AH171:AJ171,1)-1</f>
        <v>1</v>
      </c>
      <c r="AL171" s="128">
        <f>RANK(AJ171,AH171:AJ171,1)-1</f>
        <v>0</v>
      </c>
      <c r="AM171" s="142">
        <v>1</v>
      </c>
      <c r="AN171" s="142">
        <v>1</v>
      </c>
      <c r="AT171" s="115"/>
      <c r="AU171" s="129" t="str">
        <f>D171</f>
        <v>B</v>
      </c>
      <c r="AV171" s="130" t="str">
        <f t="shared" si="257"/>
        <v>Anastassia MELNIKOVA</v>
      </c>
      <c r="AW171" s="129" t="str">
        <f>G171</f>
        <v>Z</v>
      </c>
      <c r="AX171" s="130" t="str">
        <f t="shared" si="258"/>
        <v>Karina GRIGORJAN</v>
      </c>
      <c r="AY171" s="129" t="str">
        <f>IF(AND(N171=0,O171=0),"",N171&amp;" - "&amp;O171)</f>
        <v>11 - 7</v>
      </c>
      <c r="AZ171" s="129" t="str">
        <f>IF(AND(P171=0,Q171=0),"",P171&amp;" - "&amp;Q171)</f>
        <v>11 - 6</v>
      </c>
      <c r="BA171" s="129" t="str">
        <f>IF(AND(R171=0,S171=0),"",R171&amp;" - "&amp;S171)</f>
        <v>11 - 13</v>
      </c>
      <c r="BB171" s="129" t="str">
        <f>IF(AND(T171=0,U171=0),"",T171&amp;" - "&amp;U171)</f>
        <v>11 - 8</v>
      </c>
      <c r="BC171" s="129" t="str">
        <f>IF(AND(V171=0,W171=0),"",V171&amp;" - "&amp;W171)</f>
        <v/>
      </c>
      <c r="BD171" s="131" t="str">
        <f>IF(AND(AH171=0,AJ171=0),"",AH171&amp;" - "&amp;AJ171)</f>
        <v>3 - 1</v>
      </c>
      <c r="BE171" s="132">
        <f>BE170+AK171</f>
        <v>4</v>
      </c>
      <c r="BF171" s="132">
        <f>BF170+AL171</f>
        <v>3</v>
      </c>
      <c r="BH171" s="129" t="str">
        <f>D171</f>
        <v>B</v>
      </c>
      <c r="BI171" s="130" t="str">
        <f t="shared" si="259"/>
        <v>Anastassia MELNIKOVA</v>
      </c>
      <c r="BJ171" s="129" t="str">
        <f>G171</f>
        <v>Z</v>
      </c>
      <c r="BK171" s="130" t="str">
        <f t="shared" si="260"/>
        <v>Karina GRIGORJAN</v>
      </c>
      <c r="BL171" s="135">
        <f t="shared" si="262"/>
        <v>11</v>
      </c>
      <c r="BM171" s="135">
        <f t="shared" si="263"/>
        <v>7</v>
      </c>
      <c r="BN171" s="135">
        <f t="shared" si="264"/>
        <v>11</v>
      </c>
      <c r="BO171" s="135">
        <f t="shared" si="265"/>
        <v>6</v>
      </c>
      <c r="BP171" s="135">
        <f t="shared" si="266"/>
        <v>11</v>
      </c>
      <c r="BQ171" s="135">
        <f t="shared" si="267"/>
        <v>13</v>
      </c>
      <c r="BR171" s="135">
        <f t="shared" si="268"/>
        <v>11</v>
      </c>
      <c r="BS171" s="135">
        <f t="shared" si="269"/>
        <v>8</v>
      </c>
      <c r="BT171" s="135" t="str">
        <f t="shared" si="270"/>
        <v/>
      </c>
      <c r="BU171" s="135" t="str">
        <f t="shared" si="271"/>
        <v/>
      </c>
      <c r="BV171" s="136" t="str">
        <f>IF(AND(AH171=0,AJ171=0),"",AH171&amp;" - "&amp;AJ171)</f>
        <v>3 - 1</v>
      </c>
      <c r="BW171" s="138">
        <f>BW170+AK171</f>
        <v>4</v>
      </c>
      <c r="BX171" s="138">
        <f>AL171+BX170</f>
        <v>3</v>
      </c>
      <c r="BZ171" s="109" t="str">
        <f>IF(BL171="","",BI171)</f>
        <v>Anastassia MELNIKOVA</v>
      </c>
      <c r="CA171" s="109" t="str">
        <f>IF(BZ171="","",CA164)</f>
        <v>LTK Narova</v>
      </c>
      <c r="CB171" s="109" t="str">
        <f>IF(BL171="","",BK171)</f>
        <v>Karina GRIGORJAN</v>
      </c>
      <c r="CC171" s="109" t="str">
        <f>IF(CB171="","",CC164)</f>
        <v>Maardu LTK</v>
      </c>
      <c r="CE171" s="109" t="str">
        <f t="shared" si="212"/>
        <v>3:1</v>
      </c>
      <c r="CF171" s="109" t="str">
        <f>IF(AH171=AJ171,"",IF(AH171&gt;AJ171,E171,H171))</f>
        <v>Anastassia MELNIKOVA</v>
      </c>
      <c r="CG171" s="109" t="str">
        <f>IF(AH171=AJ171,"",IF(AH171&gt;AJ171,H171,E171))</f>
        <v>Karina GRIGORJAN</v>
      </c>
    </row>
    <row r="172" spans="1:85" hidden="1" outlineLevel="1">
      <c r="A172" s="154">
        <f t="shared" si="261"/>
        <v>17</v>
      </c>
      <c r="B172" s="101">
        <v>170</v>
      </c>
      <c r="C172" s="99"/>
      <c r="D172" s="99"/>
      <c r="E172" s="99"/>
      <c r="F172" s="99"/>
      <c r="G172" s="99"/>
      <c r="H172" s="99"/>
      <c r="I172" s="100"/>
      <c r="J172" s="100"/>
      <c r="K172" s="100"/>
      <c r="L172" s="100"/>
      <c r="M172" s="100"/>
      <c r="N172" s="101"/>
      <c r="O172" s="101"/>
      <c r="P172" s="101"/>
      <c r="Q172" s="101"/>
      <c r="R172" s="101"/>
      <c r="S172" s="101"/>
      <c r="T172" s="101"/>
      <c r="U172" s="101"/>
      <c r="V172" s="101"/>
      <c r="W172" s="101"/>
      <c r="X172" s="102"/>
      <c r="Y172" s="102"/>
      <c r="Z172" s="102"/>
      <c r="AA172" s="102"/>
      <c r="AB172" s="102"/>
      <c r="AC172" s="102"/>
      <c r="AD172" s="102"/>
      <c r="AE172" s="102"/>
      <c r="AF172" s="102"/>
      <c r="AG172" s="102"/>
      <c r="AH172" s="103"/>
      <c r="AI172" s="103"/>
      <c r="AJ172" s="104"/>
      <c r="AK172" s="144">
        <f>SUM(AK164:AK171)</f>
        <v>4</v>
      </c>
      <c r="AL172" s="144">
        <f>SUM(AL164:AL171)</f>
        <v>3</v>
      </c>
      <c r="AM172" s="145" t="str">
        <f>IF(OR(ISNA(E164),AK172=AL172),"",IF(D163&lt;G163,AK172&amp;" - "&amp;AL172,AL172&amp;" - "&amp;AK172))</f>
        <v>3 - 4</v>
      </c>
      <c r="AN172" s="145">
        <f>IF(OR(ISNA(E164),AK172=AL172),"",IF(VALUE(LEFT(AM172))&gt;VALUE(RIGHT(AM172)),2,1))</f>
        <v>1</v>
      </c>
      <c r="AT172" s="146"/>
      <c r="AU172" s="147"/>
      <c r="AV172" s="148"/>
      <c r="AW172" s="147"/>
      <c r="AX172" s="148"/>
      <c r="AY172" s="147"/>
      <c r="AZ172" s="147"/>
      <c r="BA172" s="147"/>
      <c r="BB172" s="147"/>
      <c r="BC172" s="149"/>
      <c r="BD172" s="150"/>
      <c r="BE172" s="151"/>
      <c r="BF172" s="151"/>
      <c r="BZ172" t="s">
        <v>140</v>
      </c>
      <c r="CE172" s="109" t="str">
        <f t="shared" si="212"/>
        <v>:</v>
      </c>
      <c r="CF172" s="109" t="s">
        <v>140</v>
      </c>
      <c r="CG172" s="109"/>
    </row>
    <row r="173" spans="1:85" s="109" customFormat="1" hidden="1" outlineLevel="1">
      <c r="A173" s="152">
        <f>A163+1</f>
        <v>18</v>
      </c>
      <c r="B173" s="79">
        <v>171</v>
      </c>
      <c r="C173" s="79">
        <v>3</v>
      </c>
      <c r="D173" s="80">
        <v>2</v>
      </c>
      <c r="E173" s="81" t="s">
        <v>39</v>
      </c>
      <c r="F173" s="79">
        <v>9</v>
      </c>
      <c r="G173" s="80">
        <v>4</v>
      </c>
      <c r="H173" s="81" t="s">
        <v>52</v>
      </c>
      <c r="I173" s="82"/>
      <c r="J173" s="83"/>
      <c r="K173" s="83"/>
      <c r="L173" s="83"/>
      <c r="M173" s="83"/>
      <c r="N173" s="84"/>
      <c r="O173" s="84"/>
      <c r="P173" s="84"/>
      <c r="Q173" s="84"/>
      <c r="R173" s="84"/>
      <c r="S173" s="84"/>
      <c r="T173" s="84"/>
      <c r="U173" s="84"/>
      <c r="V173" s="84"/>
      <c r="W173" s="84"/>
      <c r="X173" s="85"/>
      <c r="Y173" s="85"/>
      <c r="Z173" s="85"/>
      <c r="AA173" s="85"/>
      <c r="AB173" s="85"/>
      <c r="AC173" s="85"/>
      <c r="AD173" s="85"/>
      <c r="AE173" s="85"/>
      <c r="AF173" s="85"/>
      <c r="AG173" s="85"/>
      <c r="AH173" s="85"/>
      <c r="AI173" s="85"/>
      <c r="AJ173" s="86"/>
      <c r="AO173" s="109" t="s">
        <v>132</v>
      </c>
      <c r="AP173" s="109" t="s">
        <v>132</v>
      </c>
      <c r="AT173" s="119" t="str">
        <f>"Match no "&amp;A173</f>
        <v>Match no 18</v>
      </c>
      <c r="AU173" s="120">
        <f>BE181</f>
        <v>4</v>
      </c>
      <c r="AV173" s="121" t="str">
        <f t="shared" ref="AV173:AV181" si="273">E173</f>
        <v>Aseri Spordiklubi</v>
      </c>
      <c r="AW173" s="120">
        <f>BF181</f>
        <v>0</v>
      </c>
      <c r="AX173" s="121" t="str">
        <f t="shared" ref="AX173:AX181" si="274">H173</f>
        <v>LTK Kalev</v>
      </c>
      <c r="AY173" s="122" t="s">
        <v>133</v>
      </c>
      <c r="AZ173" s="122" t="s">
        <v>134</v>
      </c>
      <c r="BA173" s="122" t="s">
        <v>135</v>
      </c>
      <c r="BB173" s="122" t="s">
        <v>136</v>
      </c>
      <c r="BC173" s="122" t="s">
        <v>137</v>
      </c>
      <c r="BD173" s="123" t="s">
        <v>138</v>
      </c>
      <c r="BE173" s="292" t="s">
        <v>139</v>
      </c>
      <c r="BF173" s="292"/>
      <c r="BH173" s="124">
        <f>AK182</f>
        <v>4</v>
      </c>
      <c r="BI173" s="125" t="str">
        <f t="shared" ref="BI173:BI181" si="275">E173</f>
        <v>Aseri Spordiklubi</v>
      </c>
      <c r="BJ173" s="124">
        <f>AL182</f>
        <v>0</v>
      </c>
      <c r="BK173" s="125" t="str">
        <f t="shared" ref="BK173:BK181" si="276">H173</f>
        <v>LTK Kalev</v>
      </c>
      <c r="BL173" s="287" t="s">
        <v>133</v>
      </c>
      <c r="BM173" s="288"/>
      <c r="BN173" s="287" t="s">
        <v>134</v>
      </c>
      <c r="BO173" s="288"/>
      <c r="BP173" s="287" t="s">
        <v>135</v>
      </c>
      <c r="BQ173" s="288"/>
      <c r="BR173" s="287" t="s">
        <v>136</v>
      </c>
      <c r="BS173" s="288"/>
      <c r="BT173" s="287" t="s">
        <v>137</v>
      </c>
      <c r="BU173" s="288"/>
      <c r="BV173" s="126" t="s">
        <v>138</v>
      </c>
      <c r="BW173" s="289" t="s">
        <v>139</v>
      </c>
      <c r="BX173" s="290"/>
      <c r="BZ173" s="109" t="s">
        <v>140</v>
      </c>
      <c r="CE173" s="109" t="str">
        <f t="shared" si="212"/>
        <v>s:G</v>
      </c>
      <c r="CF173" s="109" t="s">
        <v>140</v>
      </c>
    </row>
    <row r="174" spans="1:85" s="109" customFormat="1" hidden="1" outlineLevel="1">
      <c r="A174" s="116">
        <f t="shared" ref="A174:A182" si="277">A164+1</f>
        <v>18</v>
      </c>
      <c r="B174" s="87">
        <v>172</v>
      </c>
      <c r="C174" s="87">
        <v>4</v>
      </c>
      <c r="D174" s="87" t="s">
        <v>77</v>
      </c>
      <c r="E174" s="88" t="s">
        <v>163</v>
      </c>
      <c r="F174" s="87">
        <v>11</v>
      </c>
      <c r="G174" s="87" t="s">
        <v>78</v>
      </c>
      <c r="H174" s="88" t="s">
        <v>116</v>
      </c>
      <c r="I174" s="89" t="s">
        <v>101</v>
      </c>
      <c r="J174" s="89" t="s">
        <v>93</v>
      </c>
      <c r="K174" s="89" t="s">
        <v>80</v>
      </c>
      <c r="L174" s="89" t="s">
        <v>82</v>
      </c>
      <c r="M174" s="89" t="s">
        <v>82</v>
      </c>
      <c r="N174" s="87">
        <v>11</v>
      </c>
      <c r="O174" s="87">
        <v>2</v>
      </c>
      <c r="P174" s="87">
        <v>11</v>
      </c>
      <c r="Q174" s="87">
        <v>4</v>
      </c>
      <c r="R174" s="87">
        <v>11</v>
      </c>
      <c r="S174" s="87">
        <v>8</v>
      </c>
      <c r="T174" s="87">
        <v>0</v>
      </c>
      <c r="U174" s="87">
        <v>0</v>
      </c>
      <c r="V174" s="87">
        <v>0</v>
      </c>
      <c r="W174" s="87">
        <v>0</v>
      </c>
      <c r="X174" s="90">
        <v>1</v>
      </c>
      <c r="Y174" s="90">
        <v>1</v>
      </c>
      <c r="Z174" s="90">
        <v>1</v>
      </c>
      <c r="AA174" s="90">
        <v>0</v>
      </c>
      <c r="AB174" s="90">
        <v>0</v>
      </c>
      <c r="AC174" s="90">
        <v>0</v>
      </c>
      <c r="AD174" s="90">
        <v>0</v>
      </c>
      <c r="AE174" s="90">
        <v>0</v>
      </c>
      <c r="AF174" s="90">
        <v>0</v>
      </c>
      <c r="AG174" s="90">
        <v>0</v>
      </c>
      <c r="AH174" s="91">
        <v>3</v>
      </c>
      <c r="AI174" s="91" t="s">
        <v>83</v>
      </c>
      <c r="AJ174" s="91">
        <v>0</v>
      </c>
      <c r="AK174" s="128">
        <f>RANK(AH174,AH174:AJ174,1)-1</f>
        <v>1</v>
      </c>
      <c r="AL174" s="128">
        <f>RANK(AJ174,AH174:AJ174,1)-1</f>
        <v>0</v>
      </c>
      <c r="AT174" s="115" t="str">
        <f>VLOOKUP(A173,Voor,4)&amp;" kell "&amp;TEXT(VLOOKUP(A173,Voor,5),"hh:mm")</f>
        <v>V voor kell 11:00</v>
      </c>
      <c r="AU174" s="129" t="str">
        <f>D174</f>
        <v>A</v>
      </c>
      <c r="AV174" s="130" t="str">
        <f t="shared" si="273"/>
        <v>Daria SEMENOVA (välis)</v>
      </c>
      <c r="AW174" s="129" t="str">
        <f>G174</f>
        <v>Y</v>
      </c>
      <c r="AX174" s="130" t="str">
        <f t="shared" si="274"/>
        <v>Merje AAS</v>
      </c>
      <c r="AY174" s="129" t="str">
        <f>IF(AND(N174=0,O174=0),"",N174&amp;" - "&amp;O174)</f>
        <v>11 - 2</v>
      </c>
      <c r="AZ174" s="129" t="str">
        <f>IF(AND(P174=0,Q174=0),"",P174&amp;" - "&amp;Q174)</f>
        <v>11 - 4</v>
      </c>
      <c r="BA174" s="129" t="str">
        <f>IF(AND(R174=0,S174=0),"",R174&amp;" - "&amp;S174)</f>
        <v>11 - 8</v>
      </c>
      <c r="BB174" s="129" t="str">
        <f>IF(AND(T174=0,U174=0),"",T174&amp;" - "&amp;U174)</f>
        <v/>
      </c>
      <c r="BC174" s="129" t="str">
        <f>IF(AND(V174=0,W174=0),"",V174&amp;" - "&amp;W174)</f>
        <v/>
      </c>
      <c r="BD174" s="131" t="str">
        <f>IF(AND(AH174=0,AJ174=0),"",AH174&amp;" - "&amp;AJ174)</f>
        <v>3 - 0</v>
      </c>
      <c r="BE174" s="132">
        <f>AK174</f>
        <v>1</v>
      </c>
      <c r="BF174" s="132">
        <f>AL174</f>
        <v>0</v>
      </c>
      <c r="BH174" s="133" t="str">
        <f>D174</f>
        <v>A</v>
      </c>
      <c r="BI174" s="134" t="str">
        <f t="shared" si="275"/>
        <v>Daria SEMENOVA (välis)</v>
      </c>
      <c r="BJ174" s="133" t="str">
        <f>G174</f>
        <v>Y</v>
      </c>
      <c r="BK174" s="134" t="str">
        <f t="shared" si="276"/>
        <v>Merje AAS</v>
      </c>
      <c r="BL174" s="135">
        <f t="shared" ref="BL174:BL181" si="278">IF(AND(N174=0,O174=0),"",N174)</f>
        <v>11</v>
      </c>
      <c r="BM174" s="135">
        <f t="shared" ref="BM174:BM181" si="279">IF(AND(N174=0,O174=0),"",O174)</f>
        <v>2</v>
      </c>
      <c r="BN174" s="135">
        <f t="shared" ref="BN174:BN181" si="280">IF(AND(P174=0,Q174=0),"",P174)</f>
        <v>11</v>
      </c>
      <c r="BO174" s="135">
        <f t="shared" ref="BO174:BO181" si="281">IF(AND(P174=0,Q174=0),"",Q174)</f>
        <v>4</v>
      </c>
      <c r="BP174" s="135">
        <f t="shared" ref="BP174:BP181" si="282">IF(AND(R174=0,S174=0),"",R174)</f>
        <v>11</v>
      </c>
      <c r="BQ174" s="135">
        <f t="shared" ref="BQ174:BQ181" si="283">IF(AND(R174=0,S174=0),"",S174)</f>
        <v>8</v>
      </c>
      <c r="BR174" s="135" t="str">
        <f t="shared" ref="BR174:BR181" si="284">IF(AND(T174=0,U174=0),"",T174)</f>
        <v/>
      </c>
      <c r="BS174" s="135" t="str">
        <f t="shared" ref="BS174:BS181" si="285">IF(AND(T174=0,U174=0),"",U174)</f>
        <v/>
      </c>
      <c r="BT174" s="135" t="str">
        <f t="shared" ref="BT174:BT181" si="286">IF(AND(V174=0,W174=0),"",V174)</f>
        <v/>
      </c>
      <c r="BU174" s="135" t="str">
        <f t="shared" ref="BU174:BU181" si="287">IF(AND(V174=0,W174=0),"",W174)</f>
        <v/>
      </c>
      <c r="BV174" s="136" t="str">
        <f>IF(AND(AH174=0,AJ174=0),"",AH174&amp;" - "&amp;AJ174)</f>
        <v>3 - 0</v>
      </c>
      <c r="BW174" s="137">
        <f>AK174</f>
        <v>1</v>
      </c>
      <c r="BX174" s="137">
        <f>AL174</f>
        <v>0</v>
      </c>
      <c r="BZ174" s="109" t="str">
        <f>IF(BL174="","",BI174)</f>
        <v>Daria SEMENOVA (välis)</v>
      </c>
      <c r="CA174" s="109" t="str">
        <f>IF(BZ174="","",BI173)</f>
        <v>Aseri Spordiklubi</v>
      </c>
      <c r="CB174" s="109" t="str">
        <f>IF(BL174="","",BK174)</f>
        <v>Merje AAS</v>
      </c>
      <c r="CC174" s="109" t="str">
        <f>IF(CB174="","",BK173)</f>
        <v>LTK Kalev</v>
      </c>
      <c r="CE174" s="109" t="str">
        <f t="shared" si="212"/>
        <v>3:0</v>
      </c>
      <c r="CF174" s="109" t="str">
        <f>IF(AH174=AJ174,"",IF(AH174&gt;AJ174,E174,H174))</f>
        <v>Daria SEMENOVA (välis)</v>
      </c>
      <c r="CG174" s="109" t="str">
        <f>IF(AH174=AJ174,"",IF(AH174&gt;AJ174,H174,E174))</f>
        <v>Merje AAS</v>
      </c>
    </row>
    <row r="175" spans="1:85" s="109" customFormat="1" hidden="1" outlineLevel="1">
      <c r="A175" s="116">
        <f t="shared" si="277"/>
        <v>18</v>
      </c>
      <c r="B175" s="87">
        <v>173</v>
      </c>
      <c r="C175" s="87">
        <v>5</v>
      </c>
      <c r="D175" s="87" t="s">
        <v>84</v>
      </c>
      <c r="E175" s="88" t="s">
        <v>111</v>
      </c>
      <c r="F175" s="87">
        <v>10</v>
      </c>
      <c r="G175" s="87" t="s">
        <v>85</v>
      </c>
      <c r="H175" s="88" t="s">
        <v>120</v>
      </c>
      <c r="I175" s="89" t="s">
        <v>89</v>
      </c>
      <c r="J175" s="89" t="s">
        <v>144</v>
      </c>
      <c r="K175" s="89" t="s">
        <v>92</v>
      </c>
      <c r="L175" s="89" t="s">
        <v>95</v>
      </c>
      <c r="M175" s="89" t="s">
        <v>93</v>
      </c>
      <c r="N175" s="87">
        <v>6</v>
      </c>
      <c r="O175" s="87">
        <v>11</v>
      </c>
      <c r="P175" s="87">
        <v>11</v>
      </c>
      <c r="Q175" s="87">
        <v>13</v>
      </c>
      <c r="R175" s="87">
        <v>11</v>
      </c>
      <c r="S175" s="87">
        <v>7</v>
      </c>
      <c r="T175" s="87">
        <v>12</v>
      </c>
      <c r="U175" s="87">
        <v>10</v>
      </c>
      <c r="V175" s="87">
        <v>11</v>
      </c>
      <c r="W175" s="87">
        <v>4</v>
      </c>
      <c r="X175" s="90">
        <v>0</v>
      </c>
      <c r="Y175" s="90">
        <v>0</v>
      </c>
      <c r="Z175" s="90">
        <v>1</v>
      </c>
      <c r="AA175" s="90">
        <v>1</v>
      </c>
      <c r="AB175" s="90">
        <v>1</v>
      </c>
      <c r="AC175" s="90">
        <v>1</v>
      </c>
      <c r="AD175" s="90">
        <v>1</v>
      </c>
      <c r="AE175" s="90">
        <v>0</v>
      </c>
      <c r="AF175" s="90">
        <v>0</v>
      </c>
      <c r="AG175" s="90">
        <v>0</v>
      </c>
      <c r="AH175" s="91">
        <v>3</v>
      </c>
      <c r="AI175" s="91" t="s">
        <v>83</v>
      </c>
      <c r="AJ175" s="91">
        <v>2</v>
      </c>
      <c r="AK175" s="128">
        <f>RANK(AH175,AH175:AJ175,1)-1</f>
        <v>1</v>
      </c>
      <c r="AL175" s="128">
        <f>RANK(AJ175,AH175:AJ175,1)-1</f>
        <v>0</v>
      </c>
      <c r="AT175" s="115" t="str">
        <f>"Laud: "&amp;VLOOKUP(A173,Voor,8)</f>
        <v>Laud: 2</v>
      </c>
      <c r="AU175" s="129" t="str">
        <f>D175</f>
        <v>B</v>
      </c>
      <c r="AV175" s="130" t="str">
        <f t="shared" si="273"/>
        <v>Tatjana TŠISTJAKOVA</v>
      </c>
      <c r="AW175" s="129" t="str">
        <f>G175</f>
        <v>X</v>
      </c>
      <c r="AX175" s="130" t="str">
        <f t="shared" si="274"/>
        <v>Kätlin LATT</v>
      </c>
      <c r="AY175" s="129" t="str">
        <f>IF(AND(N175=0,O175=0),"",N175&amp;" - "&amp;O175)</f>
        <v>6 - 11</v>
      </c>
      <c r="AZ175" s="129" t="str">
        <f>IF(AND(P175=0,Q175=0),"",P175&amp;" - "&amp;Q175)</f>
        <v>11 - 13</v>
      </c>
      <c r="BA175" s="129" t="str">
        <f>IF(AND(R175=0,S175=0),"",R175&amp;" - "&amp;S175)</f>
        <v>11 - 7</v>
      </c>
      <c r="BB175" s="129" t="str">
        <f>IF(AND(T175=0,U175=0),"",T175&amp;" - "&amp;U175)</f>
        <v>12 - 10</v>
      </c>
      <c r="BC175" s="129" t="str">
        <f>IF(AND(V175=0,W175=0),"",V175&amp;" - "&amp;W175)</f>
        <v>11 - 4</v>
      </c>
      <c r="BD175" s="131" t="str">
        <f>IF(AND(AH175=0,AJ175=0),"",AH175&amp;" - "&amp;AJ175)</f>
        <v>3 - 2</v>
      </c>
      <c r="BE175" s="132">
        <f t="shared" ref="BE175:BF177" si="288">BE174+AK175</f>
        <v>2</v>
      </c>
      <c r="BF175" s="132">
        <f t="shared" si="288"/>
        <v>0</v>
      </c>
      <c r="BH175" s="129" t="str">
        <f>D175</f>
        <v>B</v>
      </c>
      <c r="BI175" s="130" t="str">
        <f t="shared" si="275"/>
        <v>Tatjana TŠISTJAKOVA</v>
      </c>
      <c r="BJ175" s="129" t="str">
        <f>G175</f>
        <v>X</v>
      </c>
      <c r="BK175" s="130" t="str">
        <f t="shared" si="276"/>
        <v>Kätlin LATT</v>
      </c>
      <c r="BL175" s="135">
        <f t="shared" si="278"/>
        <v>6</v>
      </c>
      <c r="BM175" s="135">
        <f t="shared" si="279"/>
        <v>11</v>
      </c>
      <c r="BN175" s="135">
        <f t="shared" si="280"/>
        <v>11</v>
      </c>
      <c r="BO175" s="135">
        <f t="shared" si="281"/>
        <v>13</v>
      </c>
      <c r="BP175" s="135">
        <f t="shared" si="282"/>
        <v>11</v>
      </c>
      <c r="BQ175" s="135">
        <f t="shared" si="283"/>
        <v>7</v>
      </c>
      <c r="BR175" s="135">
        <f t="shared" si="284"/>
        <v>12</v>
      </c>
      <c r="BS175" s="135">
        <f t="shared" si="285"/>
        <v>10</v>
      </c>
      <c r="BT175" s="135">
        <f t="shared" si="286"/>
        <v>11</v>
      </c>
      <c r="BU175" s="135">
        <f t="shared" si="287"/>
        <v>4</v>
      </c>
      <c r="BV175" s="136" t="str">
        <f>IF(AND(AH175=0,AJ175=0),"",AH175&amp;" - "&amp;AJ175)</f>
        <v>3 - 2</v>
      </c>
      <c r="BW175" s="138">
        <f>BW174+AK175</f>
        <v>2</v>
      </c>
      <c r="BX175" s="138">
        <f>AL175+BX174</f>
        <v>0</v>
      </c>
      <c r="BZ175" s="109" t="str">
        <f>IF(BL175="","",BI175)</f>
        <v>Tatjana TŠISTJAKOVA</v>
      </c>
      <c r="CA175" s="109" t="str">
        <f>IF(BZ175="","",CA174)</f>
        <v>Aseri Spordiklubi</v>
      </c>
      <c r="CB175" s="109" t="str">
        <f>IF(BL175="","",BK175)</f>
        <v>Kätlin LATT</v>
      </c>
      <c r="CC175" s="109" t="str">
        <f>IF(CB175="","",CC174)</f>
        <v>LTK Kalev</v>
      </c>
      <c r="CE175" s="109" t="str">
        <f t="shared" si="212"/>
        <v>3:2</v>
      </c>
      <c r="CF175" s="109" t="str">
        <f>IF(AH175=AJ175,"",IF(AH175&gt;AJ175,E175,H175))</f>
        <v>Tatjana TŠISTJAKOVA</v>
      </c>
      <c r="CG175" s="109" t="str">
        <f>IF(AH175=AJ175,"",IF(AH175&gt;AJ175,H175,E175))</f>
        <v>Kätlin LATT</v>
      </c>
    </row>
    <row r="176" spans="1:85" s="109" customFormat="1" hidden="1" outlineLevel="1">
      <c r="A176" s="116">
        <f t="shared" si="277"/>
        <v>18</v>
      </c>
      <c r="B176" s="87">
        <v>174</v>
      </c>
      <c r="C176" s="87">
        <v>6</v>
      </c>
      <c r="D176" s="87" t="s">
        <v>87</v>
      </c>
      <c r="E176" s="88" t="s">
        <v>109</v>
      </c>
      <c r="F176" s="87">
        <v>12</v>
      </c>
      <c r="G176" s="87" t="s">
        <v>88</v>
      </c>
      <c r="H176" s="88" t="s">
        <v>159</v>
      </c>
      <c r="I176" s="89" t="s">
        <v>81</v>
      </c>
      <c r="J176" s="89" t="s">
        <v>81</v>
      </c>
      <c r="K176" s="89" t="s">
        <v>96</v>
      </c>
      <c r="L176" s="89" t="s">
        <v>82</v>
      </c>
      <c r="M176" s="89" t="s">
        <v>82</v>
      </c>
      <c r="N176" s="87">
        <v>11</v>
      </c>
      <c r="O176" s="87">
        <v>3</v>
      </c>
      <c r="P176" s="87">
        <v>11</v>
      </c>
      <c r="Q176" s="87">
        <v>3</v>
      </c>
      <c r="R176" s="87">
        <v>11</v>
      </c>
      <c r="S176" s="87">
        <v>5</v>
      </c>
      <c r="T176" s="87">
        <v>0</v>
      </c>
      <c r="U176" s="87">
        <v>0</v>
      </c>
      <c r="V176" s="87">
        <v>0</v>
      </c>
      <c r="W176" s="87">
        <v>0</v>
      </c>
      <c r="X176" s="90">
        <v>1</v>
      </c>
      <c r="Y176" s="90">
        <v>1</v>
      </c>
      <c r="Z176" s="90">
        <v>1</v>
      </c>
      <c r="AA176" s="90">
        <v>0</v>
      </c>
      <c r="AB176" s="90">
        <v>0</v>
      </c>
      <c r="AC176" s="90">
        <v>0</v>
      </c>
      <c r="AD176" s="90">
        <v>0</v>
      </c>
      <c r="AE176" s="90">
        <v>0</v>
      </c>
      <c r="AF176" s="90">
        <v>0</v>
      </c>
      <c r="AG176" s="90">
        <v>0</v>
      </c>
      <c r="AH176" s="91">
        <v>3</v>
      </c>
      <c r="AI176" s="91" t="s">
        <v>83</v>
      </c>
      <c r="AJ176" s="91">
        <v>0</v>
      </c>
      <c r="AK176" s="128">
        <f>RANK(AH176,AH176:AJ176,1)-1</f>
        <v>1</v>
      </c>
      <c r="AL176" s="128">
        <f>RANK(AJ176,AH176:AJ176,1)-1</f>
        <v>0</v>
      </c>
      <c r="AT176" s="115"/>
      <c r="AU176" s="129" t="str">
        <f>D176</f>
        <v>C</v>
      </c>
      <c r="AV176" s="130" t="str">
        <f t="shared" si="273"/>
        <v>Reelica HANSON</v>
      </c>
      <c r="AW176" s="129" t="str">
        <f>G176</f>
        <v>Z</v>
      </c>
      <c r="AX176" s="130" t="str">
        <f t="shared" si="274"/>
        <v>Kai THORNBECH</v>
      </c>
      <c r="AY176" s="129" t="str">
        <f>IF(AND(N176=0,O176=0),"",N176&amp;" - "&amp;O176)</f>
        <v>11 - 3</v>
      </c>
      <c r="AZ176" s="129" t="str">
        <f>IF(AND(P176=0,Q176=0),"",P176&amp;" - "&amp;Q176)</f>
        <v>11 - 3</v>
      </c>
      <c r="BA176" s="129" t="str">
        <f>IF(AND(R176=0,S176=0),"",R176&amp;" - "&amp;S176)</f>
        <v>11 - 5</v>
      </c>
      <c r="BB176" s="129" t="str">
        <f>IF(AND(T176=0,U176=0),"",T176&amp;" - "&amp;U176)</f>
        <v/>
      </c>
      <c r="BC176" s="129" t="str">
        <f>IF(AND(V176=0,W176=0),"",V176&amp;" - "&amp;W176)</f>
        <v/>
      </c>
      <c r="BD176" s="131" t="str">
        <f>IF(AND(AH176=0,AJ176=0),"",AH176&amp;" - "&amp;AJ176)</f>
        <v>3 - 0</v>
      </c>
      <c r="BE176" s="132">
        <f t="shared" si="288"/>
        <v>3</v>
      </c>
      <c r="BF176" s="132">
        <f t="shared" si="288"/>
        <v>0</v>
      </c>
      <c r="BH176" s="129" t="str">
        <f>D176</f>
        <v>C</v>
      </c>
      <c r="BI176" s="130" t="str">
        <f t="shared" si="275"/>
        <v>Reelica HANSON</v>
      </c>
      <c r="BJ176" s="129" t="str">
        <f>G176</f>
        <v>Z</v>
      </c>
      <c r="BK176" s="130" t="str">
        <f t="shared" si="276"/>
        <v>Kai THORNBECH</v>
      </c>
      <c r="BL176" s="135">
        <f t="shared" si="278"/>
        <v>11</v>
      </c>
      <c r="BM176" s="135">
        <f t="shared" si="279"/>
        <v>3</v>
      </c>
      <c r="BN176" s="135">
        <f t="shared" si="280"/>
        <v>11</v>
      </c>
      <c r="BO176" s="135">
        <f t="shared" si="281"/>
        <v>3</v>
      </c>
      <c r="BP176" s="135">
        <f t="shared" si="282"/>
        <v>11</v>
      </c>
      <c r="BQ176" s="135">
        <f t="shared" si="283"/>
        <v>5</v>
      </c>
      <c r="BR176" s="135" t="str">
        <f t="shared" si="284"/>
        <v/>
      </c>
      <c r="BS176" s="135" t="str">
        <f t="shared" si="285"/>
        <v/>
      </c>
      <c r="BT176" s="135" t="str">
        <f t="shared" si="286"/>
        <v/>
      </c>
      <c r="BU176" s="135" t="str">
        <f t="shared" si="287"/>
        <v/>
      </c>
      <c r="BV176" s="136" t="str">
        <f>IF(AND(AH176=0,AJ176=0),"",AH176&amp;" - "&amp;AJ176)</f>
        <v>3 - 0</v>
      </c>
      <c r="BW176" s="138">
        <f>BW175+AK176</f>
        <v>3</v>
      </c>
      <c r="BX176" s="138">
        <f>AL176+BX175</f>
        <v>0</v>
      </c>
      <c r="BZ176" s="109" t="str">
        <f>IF(BL176="","",BI176)</f>
        <v>Reelica HANSON</v>
      </c>
      <c r="CA176" s="109" t="str">
        <f>IF(BZ176="","",CA174)</f>
        <v>Aseri Spordiklubi</v>
      </c>
      <c r="CB176" s="109" t="str">
        <f>IF(BL176="","",BK176)</f>
        <v>Kai THORNBECH</v>
      </c>
      <c r="CC176" s="109" t="str">
        <f>IF(CB176="","",CC174)</f>
        <v>LTK Kalev</v>
      </c>
      <c r="CE176" s="109" t="str">
        <f t="shared" si="212"/>
        <v>3:0</v>
      </c>
      <c r="CF176" s="109" t="str">
        <f>IF(AH176=AJ176,"",IF(AH176&gt;AJ176,E176,H176))</f>
        <v>Reelica HANSON</v>
      </c>
      <c r="CG176" s="109" t="str">
        <f>IF(AH176=AJ176,"",IF(AH176&gt;AJ176,H176,E176))</f>
        <v>Kai THORNBECH</v>
      </c>
    </row>
    <row r="177" spans="1:85" s="109" customFormat="1" hidden="1" outlineLevel="1">
      <c r="A177" s="116">
        <f t="shared" si="277"/>
        <v>18</v>
      </c>
      <c r="B177" s="87">
        <v>175</v>
      </c>
      <c r="C177" s="92">
        <v>4</v>
      </c>
      <c r="D177" s="87"/>
      <c r="E177" s="88" t="s">
        <v>163</v>
      </c>
      <c r="F177" s="92">
        <v>10</v>
      </c>
      <c r="G177" s="87"/>
      <c r="H177" s="88" t="s">
        <v>120</v>
      </c>
      <c r="I177" s="291" t="s">
        <v>80</v>
      </c>
      <c r="J177" s="291" t="s">
        <v>92</v>
      </c>
      <c r="K177" s="291" t="s">
        <v>89</v>
      </c>
      <c r="L177" s="291" t="s">
        <v>95</v>
      </c>
      <c r="M177" s="291" t="s">
        <v>82</v>
      </c>
      <c r="N177" s="285">
        <v>11</v>
      </c>
      <c r="O177" s="285">
        <v>8</v>
      </c>
      <c r="P177" s="285">
        <v>11</v>
      </c>
      <c r="Q177" s="285">
        <v>7</v>
      </c>
      <c r="R177" s="285">
        <v>6</v>
      </c>
      <c r="S177" s="285">
        <v>11</v>
      </c>
      <c r="T177" s="285">
        <v>12</v>
      </c>
      <c r="U177" s="285">
        <v>10</v>
      </c>
      <c r="V177" s="285">
        <v>0</v>
      </c>
      <c r="W177" s="285">
        <v>0</v>
      </c>
      <c r="X177" s="293">
        <v>1</v>
      </c>
      <c r="Y177" s="293">
        <v>1</v>
      </c>
      <c r="Z177" s="293">
        <v>0</v>
      </c>
      <c r="AA177" s="293">
        <v>1</v>
      </c>
      <c r="AB177" s="293">
        <v>0</v>
      </c>
      <c r="AC177" s="293">
        <v>0</v>
      </c>
      <c r="AD177" s="293">
        <v>0</v>
      </c>
      <c r="AE177" s="293">
        <v>1</v>
      </c>
      <c r="AF177" s="293">
        <v>0</v>
      </c>
      <c r="AG177" s="293">
        <v>0</v>
      </c>
      <c r="AH177" s="295">
        <v>3</v>
      </c>
      <c r="AI177" s="295" t="s">
        <v>83</v>
      </c>
      <c r="AJ177" s="295">
        <v>1</v>
      </c>
      <c r="AK177" s="298">
        <f>RANK(AH177,AH177:AJ177,1)-1</f>
        <v>1</v>
      </c>
      <c r="AL177" s="299">
        <f>RANK(AJ177,AH177:AJ177,1)-1</f>
        <v>0</v>
      </c>
      <c r="AT177" s="115"/>
      <c r="AU177" s="300" t="s">
        <v>143</v>
      </c>
      <c r="AV177" s="130" t="str">
        <f t="shared" si="273"/>
        <v>Daria SEMENOVA (välis)</v>
      </c>
      <c r="AW177" s="300" t="s">
        <v>143</v>
      </c>
      <c r="AX177" s="130" t="str">
        <f t="shared" si="274"/>
        <v>Kätlin LATT</v>
      </c>
      <c r="AY177" s="302" t="str">
        <f>IF(AND(N177=0,O177=0),"",N177&amp;" - "&amp;O177)</f>
        <v>11 - 8</v>
      </c>
      <c r="AZ177" s="302" t="str">
        <f>IF(AND(P177=0,Q177=0),"",P177&amp;" - "&amp;Q177)</f>
        <v>11 - 7</v>
      </c>
      <c r="BA177" s="302" t="str">
        <f>IF(AND(R177=0,S177=0),"",R177&amp;" - "&amp;S177)</f>
        <v>6 - 11</v>
      </c>
      <c r="BB177" s="302" t="str">
        <f>IF(AND(T177=0,U177=0),"",T177&amp;" - "&amp;U177)</f>
        <v>12 - 10</v>
      </c>
      <c r="BC177" s="302" t="str">
        <f>IF(AND(V177=0,W177=0),"",V177&amp;" - "&amp;W177)</f>
        <v/>
      </c>
      <c r="BD177" s="309" t="str">
        <f>IF(AND(AH177=0,AJ177=0),"",AH177&amp;" - "&amp;AJ177)</f>
        <v>3 - 1</v>
      </c>
      <c r="BE177" s="297">
        <f t="shared" si="288"/>
        <v>4</v>
      </c>
      <c r="BF177" s="297">
        <f t="shared" si="288"/>
        <v>0</v>
      </c>
      <c r="BH177" s="129"/>
      <c r="BI177" s="130" t="str">
        <f t="shared" si="275"/>
        <v>Daria SEMENOVA (välis)</v>
      </c>
      <c r="BJ177" s="129"/>
      <c r="BK177" s="130" t="str">
        <f t="shared" si="276"/>
        <v>Kätlin LATT</v>
      </c>
      <c r="BL177" s="305">
        <f t="shared" si="278"/>
        <v>11</v>
      </c>
      <c r="BM177" s="305">
        <f t="shared" si="279"/>
        <v>8</v>
      </c>
      <c r="BN177" s="305">
        <f t="shared" si="280"/>
        <v>11</v>
      </c>
      <c r="BO177" s="305">
        <f t="shared" si="281"/>
        <v>7</v>
      </c>
      <c r="BP177" s="305">
        <f t="shared" si="282"/>
        <v>6</v>
      </c>
      <c r="BQ177" s="305">
        <f t="shared" si="283"/>
        <v>11</v>
      </c>
      <c r="BR177" s="305">
        <f t="shared" si="284"/>
        <v>12</v>
      </c>
      <c r="BS177" s="305">
        <f t="shared" si="285"/>
        <v>10</v>
      </c>
      <c r="BT177" s="305" t="str">
        <f t="shared" si="286"/>
        <v/>
      </c>
      <c r="BU177" s="305" t="str">
        <f t="shared" si="287"/>
        <v/>
      </c>
      <c r="BV177" s="307" t="str">
        <f>IF(AND(AH177=0,AJ177=0),"",AH177&amp;" - "&amp;AJ177)</f>
        <v>3 - 1</v>
      </c>
      <c r="BW177" s="303">
        <f>AK177+BW176</f>
        <v>4</v>
      </c>
      <c r="BX177" s="303">
        <f>AL177+BX176</f>
        <v>0</v>
      </c>
      <c r="CE177" s="109" t="str">
        <f t="shared" si="212"/>
        <v>3:1</v>
      </c>
    </row>
    <row r="178" spans="1:85" s="109" customFormat="1" hidden="1" outlineLevel="1">
      <c r="A178" s="116">
        <f t="shared" si="277"/>
        <v>18</v>
      </c>
      <c r="B178" s="87">
        <v>176</v>
      </c>
      <c r="C178" s="92">
        <v>6</v>
      </c>
      <c r="D178" s="87"/>
      <c r="E178" s="88" t="s">
        <v>109</v>
      </c>
      <c r="F178" s="92">
        <v>12</v>
      </c>
      <c r="G178" s="87"/>
      <c r="H178" s="88" t="s">
        <v>159</v>
      </c>
      <c r="I178" s="291"/>
      <c r="J178" s="291"/>
      <c r="K178" s="291"/>
      <c r="L178" s="291"/>
      <c r="M178" s="291"/>
      <c r="N178" s="286"/>
      <c r="O178" s="286"/>
      <c r="P178" s="286"/>
      <c r="Q178" s="286"/>
      <c r="R178" s="286"/>
      <c r="S178" s="286"/>
      <c r="T178" s="286"/>
      <c r="U178" s="286"/>
      <c r="V178" s="286"/>
      <c r="W178" s="286"/>
      <c r="X178" s="294"/>
      <c r="Y178" s="294"/>
      <c r="Z178" s="294"/>
      <c r="AA178" s="294"/>
      <c r="AB178" s="294"/>
      <c r="AC178" s="294"/>
      <c r="AD178" s="294"/>
      <c r="AE178" s="294"/>
      <c r="AF178" s="294"/>
      <c r="AG178" s="294"/>
      <c r="AH178" s="296"/>
      <c r="AI178" s="296"/>
      <c r="AJ178" s="296"/>
      <c r="AK178" s="298"/>
      <c r="AL178" s="299"/>
      <c r="AT178" s="115"/>
      <c r="AU178" s="301"/>
      <c r="AV178" s="130" t="str">
        <f t="shared" si="273"/>
        <v>Reelica HANSON</v>
      </c>
      <c r="AW178" s="301"/>
      <c r="AX178" s="130" t="str">
        <f t="shared" si="274"/>
        <v>Kai THORNBECH</v>
      </c>
      <c r="AY178" s="302"/>
      <c r="AZ178" s="302"/>
      <c r="BA178" s="302"/>
      <c r="BB178" s="302"/>
      <c r="BC178" s="302"/>
      <c r="BD178" s="309"/>
      <c r="BE178" s="297"/>
      <c r="BF178" s="297"/>
      <c r="BH178" s="129"/>
      <c r="BI178" s="130" t="str">
        <f t="shared" si="275"/>
        <v>Reelica HANSON</v>
      </c>
      <c r="BJ178" s="129"/>
      <c r="BK178" s="130" t="str">
        <f t="shared" si="276"/>
        <v>Kai THORNBECH</v>
      </c>
      <c r="BL178" s="306" t="str">
        <f t="shared" si="278"/>
        <v/>
      </c>
      <c r="BM178" s="306" t="str">
        <f t="shared" si="279"/>
        <v/>
      </c>
      <c r="BN178" s="306" t="str">
        <f t="shared" si="280"/>
        <v/>
      </c>
      <c r="BO178" s="306" t="str">
        <f t="shared" si="281"/>
        <v/>
      </c>
      <c r="BP178" s="306" t="str">
        <f t="shared" si="282"/>
        <v/>
      </c>
      <c r="BQ178" s="306" t="str">
        <f t="shared" si="283"/>
        <v/>
      </c>
      <c r="BR178" s="306" t="str">
        <f t="shared" si="284"/>
        <v/>
      </c>
      <c r="BS178" s="306" t="str">
        <f t="shared" si="285"/>
        <v/>
      </c>
      <c r="BT178" s="306" t="str">
        <f t="shared" si="286"/>
        <v/>
      </c>
      <c r="BU178" s="306" t="str">
        <f t="shared" si="287"/>
        <v/>
      </c>
      <c r="BV178" s="308"/>
      <c r="BW178" s="304"/>
      <c r="BX178" s="304"/>
      <c r="CE178" s="109" t="str">
        <f t="shared" si="212"/>
        <v>:</v>
      </c>
    </row>
    <row r="179" spans="1:85" s="109" customFormat="1" hidden="1" outlineLevel="1">
      <c r="A179" s="116">
        <f t="shared" si="277"/>
        <v>18</v>
      </c>
      <c r="B179" s="87">
        <v>177</v>
      </c>
      <c r="C179" s="87">
        <v>4</v>
      </c>
      <c r="D179" s="87" t="s">
        <v>77</v>
      </c>
      <c r="E179" s="88" t="s">
        <v>163</v>
      </c>
      <c r="F179" s="87">
        <v>10</v>
      </c>
      <c r="G179" s="87" t="s">
        <v>85</v>
      </c>
      <c r="H179" s="88" t="s">
        <v>120</v>
      </c>
      <c r="I179" s="89" t="s">
        <v>82</v>
      </c>
      <c r="J179" s="89" t="s">
        <v>82</v>
      </c>
      <c r="K179" s="89" t="s">
        <v>82</v>
      </c>
      <c r="L179" s="89" t="s">
        <v>82</v>
      </c>
      <c r="M179" s="89" t="s">
        <v>82</v>
      </c>
      <c r="N179" s="87">
        <v>0</v>
      </c>
      <c r="O179" s="87">
        <v>0</v>
      </c>
      <c r="P179" s="87">
        <v>0</v>
      </c>
      <c r="Q179" s="87">
        <v>0</v>
      </c>
      <c r="R179" s="87">
        <v>0</v>
      </c>
      <c r="S179" s="87">
        <v>0</v>
      </c>
      <c r="T179" s="87">
        <v>0</v>
      </c>
      <c r="U179" s="87">
        <v>0</v>
      </c>
      <c r="V179" s="87">
        <v>0</v>
      </c>
      <c r="W179" s="87">
        <v>0</v>
      </c>
      <c r="X179" s="90">
        <v>0</v>
      </c>
      <c r="Y179" s="90">
        <v>0</v>
      </c>
      <c r="Z179" s="90">
        <v>0</v>
      </c>
      <c r="AA179" s="90">
        <v>0</v>
      </c>
      <c r="AB179" s="90">
        <v>0</v>
      </c>
      <c r="AC179" s="90">
        <v>0</v>
      </c>
      <c r="AD179" s="90">
        <v>0</v>
      </c>
      <c r="AE179" s="90">
        <v>0</v>
      </c>
      <c r="AF179" s="90">
        <v>0</v>
      </c>
      <c r="AG179" s="90">
        <v>0</v>
      </c>
      <c r="AH179" s="91">
        <v>0</v>
      </c>
      <c r="AI179" s="91" t="s">
        <v>83</v>
      </c>
      <c r="AJ179" s="91">
        <v>0</v>
      </c>
      <c r="AK179" s="128">
        <f>RANK(AH179,AH179:AJ179,1)-1</f>
        <v>0</v>
      </c>
      <c r="AL179" s="128">
        <f>RANK(AJ179,AH179:AJ179,1)-1</f>
        <v>0</v>
      </c>
      <c r="AM179" s="114"/>
      <c r="AN179" s="114"/>
      <c r="AO179" s="139"/>
      <c r="AP179" s="139"/>
      <c r="AQ179" s="139"/>
      <c r="AR179" s="139"/>
      <c r="AT179" s="115"/>
      <c r="AU179" s="129" t="str">
        <f>D179</f>
        <v>A</v>
      </c>
      <c r="AV179" s="130" t="str">
        <f t="shared" si="273"/>
        <v>Daria SEMENOVA (välis)</v>
      </c>
      <c r="AW179" s="129" t="str">
        <f>G179</f>
        <v>X</v>
      </c>
      <c r="AX179" s="130" t="str">
        <f t="shared" si="274"/>
        <v>Kätlin LATT</v>
      </c>
      <c r="AY179" s="129" t="str">
        <f>IF(AND(N179=0,O179=0),"",N179&amp;" - "&amp;O179)</f>
        <v/>
      </c>
      <c r="AZ179" s="129" t="str">
        <f>IF(AND(P179=0,Q179=0),"",P179&amp;" - "&amp;Q179)</f>
        <v/>
      </c>
      <c r="BA179" s="129" t="str">
        <f>IF(AND(R179=0,S179=0),"",R179&amp;" - "&amp;S179)</f>
        <v/>
      </c>
      <c r="BB179" s="129" t="str">
        <f>IF(AND(T179=0,U179=0),"",T179&amp;" - "&amp;U179)</f>
        <v/>
      </c>
      <c r="BC179" s="129" t="str">
        <f>IF(AND(V179=0,W179=0),"",V179&amp;" - "&amp;W179)</f>
        <v/>
      </c>
      <c r="BD179" s="131" t="str">
        <f>IF(AND(AH179=0,AJ179=0),"",AH179&amp;" - "&amp;AJ179)</f>
        <v/>
      </c>
      <c r="BE179" s="132">
        <f>BE177+AK179</f>
        <v>4</v>
      </c>
      <c r="BF179" s="132">
        <f>BF177+AL179</f>
        <v>0</v>
      </c>
      <c r="BH179" s="129" t="str">
        <f>D179</f>
        <v>A</v>
      </c>
      <c r="BI179" s="130" t="str">
        <f t="shared" si="275"/>
        <v>Daria SEMENOVA (välis)</v>
      </c>
      <c r="BJ179" s="129" t="str">
        <f>G179</f>
        <v>X</v>
      </c>
      <c r="BK179" s="130" t="str">
        <f t="shared" si="276"/>
        <v>Kätlin LATT</v>
      </c>
      <c r="BL179" s="135" t="str">
        <f t="shared" si="278"/>
        <v/>
      </c>
      <c r="BM179" s="135" t="str">
        <f t="shared" si="279"/>
        <v/>
      </c>
      <c r="BN179" s="135" t="str">
        <f t="shared" si="280"/>
        <v/>
      </c>
      <c r="BO179" s="135" t="str">
        <f t="shared" si="281"/>
        <v/>
      </c>
      <c r="BP179" s="135" t="str">
        <f t="shared" si="282"/>
        <v/>
      </c>
      <c r="BQ179" s="135" t="str">
        <f t="shared" si="283"/>
        <v/>
      </c>
      <c r="BR179" s="135" t="str">
        <f t="shared" si="284"/>
        <v/>
      </c>
      <c r="BS179" s="135" t="str">
        <f t="shared" si="285"/>
        <v/>
      </c>
      <c r="BT179" s="135" t="str">
        <f t="shared" si="286"/>
        <v/>
      </c>
      <c r="BU179" s="135" t="str">
        <f t="shared" si="287"/>
        <v/>
      </c>
      <c r="BV179" s="136" t="str">
        <f>IF(AND(AH179=0,AJ179=0),"",AH179&amp;" - "&amp;AJ179)</f>
        <v/>
      </c>
      <c r="BW179" s="138">
        <f>BW177+AK179</f>
        <v>4</v>
      </c>
      <c r="BX179" s="138">
        <f>AL179+BX177</f>
        <v>0</v>
      </c>
      <c r="BZ179" s="109" t="str">
        <f>IF(BL179="","",BI179)</f>
        <v/>
      </c>
      <c r="CA179" s="109" t="str">
        <f>IF(BZ179="","",CA174)</f>
        <v/>
      </c>
      <c r="CB179" s="109" t="str">
        <f>IF(BL179="","",BK179)</f>
        <v/>
      </c>
      <c r="CC179" s="109" t="str">
        <f>IF(CB179="","",CC174)</f>
        <v/>
      </c>
      <c r="CE179" s="109" t="str">
        <f t="shared" si="212"/>
        <v>:</v>
      </c>
      <c r="CF179" s="109" t="str">
        <f>IF(AH179=AJ179,"",IF(AH179&gt;AJ179,E179,H179))</f>
        <v/>
      </c>
      <c r="CG179" s="109" t="str">
        <f>IF(AH179=AJ179,"",IF(AH179&gt;AJ179,H179,E179))</f>
        <v/>
      </c>
    </row>
    <row r="180" spans="1:85" hidden="1" outlineLevel="1">
      <c r="A180" s="116">
        <f t="shared" si="277"/>
        <v>18</v>
      </c>
      <c r="B180" s="87">
        <v>178</v>
      </c>
      <c r="C180" s="93">
        <v>6</v>
      </c>
      <c r="D180" s="93" t="s">
        <v>87</v>
      </c>
      <c r="E180" s="88" t="s">
        <v>109</v>
      </c>
      <c r="F180" s="93">
        <v>11</v>
      </c>
      <c r="G180" s="93" t="s">
        <v>78</v>
      </c>
      <c r="H180" s="88" t="s">
        <v>116</v>
      </c>
      <c r="I180" s="89" t="s">
        <v>82</v>
      </c>
      <c r="J180" s="89" t="s">
        <v>82</v>
      </c>
      <c r="K180" s="89" t="s">
        <v>82</v>
      </c>
      <c r="L180" s="89" t="s">
        <v>82</v>
      </c>
      <c r="M180" s="89" t="s">
        <v>82</v>
      </c>
      <c r="N180" s="87">
        <v>0</v>
      </c>
      <c r="O180" s="87">
        <v>0</v>
      </c>
      <c r="P180" s="87">
        <v>0</v>
      </c>
      <c r="Q180" s="87">
        <v>0</v>
      </c>
      <c r="R180" s="87">
        <v>0</v>
      </c>
      <c r="S180" s="87">
        <v>0</v>
      </c>
      <c r="T180" s="87">
        <v>0</v>
      </c>
      <c r="U180" s="87">
        <v>0</v>
      </c>
      <c r="V180" s="87">
        <v>0</v>
      </c>
      <c r="W180" s="87">
        <v>0</v>
      </c>
      <c r="X180" s="90">
        <v>0</v>
      </c>
      <c r="Y180" s="90">
        <v>0</v>
      </c>
      <c r="Z180" s="90">
        <v>0</v>
      </c>
      <c r="AA180" s="90">
        <v>0</v>
      </c>
      <c r="AB180" s="90">
        <v>0</v>
      </c>
      <c r="AC180" s="90">
        <v>0</v>
      </c>
      <c r="AD180" s="90">
        <v>0</v>
      </c>
      <c r="AE180" s="90">
        <v>0</v>
      </c>
      <c r="AF180" s="90">
        <v>0</v>
      </c>
      <c r="AG180" s="90">
        <v>0</v>
      </c>
      <c r="AH180" s="91">
        <v>0</v>
      </c>
      <c r="AI180" s="91" t="s">
        <v>83</v>
      </c>
      <c r="AJ180" s="91">
        <v>0</v>
      </c>
      <c r="AK180" s="128">
        <f>RANK(AH180,AH180:AJ180,1)-1</f>
        <v>0</v>
      </c>
      <c r="AL180" s="128">
        <f>RANK(AJ180,AH180:AJ180,1)-1</f>
        <v>0</v>
      </c>
      <c r="AT180" s="115"/>
      <c r="AU180" s="129" t="str">
        <f>D180</f>
        <v>C</v>
      </c>
      <c r="AV180" s="130" t="str">
        <f t="shared" si="273"/>
        <v>Reelica HANSON</v>
      </c>
      <c r="AW180" s="129" t="str">
        <f>G180</f>
        <v>Y</v>
      </c>
      <c r="AX180" s="130" t="str">
        <f t="shared" si="274"/>
        <v>Merje AAS</v>
      </c>
      <c r="AY180" s="129" t="str">
        <f>IF(AND(N180=0,O180=0),"",N180&amp;" - "&amp;O180)</f>
        <v/>
      </c>
      <c r="AZ180" s="129" t="str">
        <f>IF(AND(P180=0,Q180=0),"",P180&amp;" - "&amp;Q180)</f>
        <v/>
      </c>
      <c r="BA180" s="129" t="str">
        <f>IF(AND(R180=0,S180=0),"",R180&amp;" - "&amp;S180)</f>
        <v/>
      </c>
      <c r="BB180" s="129" t="str">
        <f>IF(AND(T180=0,U180=0),"",T180&amp;" - "&amp;U180)</f>
        <v/>
      </c>
      <c r="BC180" s="129" t="str">
        <f>IF(AND(V180=0,W180=0),"",V180&amp;" - "&amp;W180)</f>
        <v/>
      </c>
      <c r="BD180" s="131" t="str">
        <f>IF(AND(AH180=0,AJ180=0),"",AH180&amp;" - "&amp;AJ180)</f>
        <v/>
      </c>
      <c r="BE180" s="132">
        <f>BE179+AK180</f>
        <v>4</v>
      </c>
      <c r="BF180" s="132">
        <f>BF179+AL180</f>
        <v>0</v>
      </c>
      <c r="BH180" s="129" t="str">
        <f>D180</f>
        <v>C</v>
      </c>
      <c r="BI180" s="130" t="str">
        <f t="shared" si="275"/>
        <v>Reelica HANSON</v>
      </c>
      <c r="BJ180" s="129" t="str">
        <f>G180</f>
        <v>Y</v>
      </c>
      <c r="BK180" s="130" t="str">
        <f t="shared" si="276"/>
        <v>Merje AAS</v>
      </c>
      <c r="BL180" s="135" t="str">
        <f t="shared" si="278"/>
        <v/>
      </c>
      <c r="BM180" s="135" t="str">
        <f t="shared" si="279"/>
        <v/>
      </c>
      <c r="BN180" s="135" t="str">
        <f t="shared" si="280"/>
        <v/>
      </c>
      <c r="BO180" s="135" t="str">
        <f t="shared" si="281"/>
        <v/>
      </c>
      <c r="BP180" s="135" t="str">
        <f t="shared" si="282"/>
        <v/>
      </c>
      <c r="BQ180" s="135" t="str">
        <f t="shared" si="283"/>
        <v/>
      </c>
      <c r="BR180" s="135" t="str">
        <f t="shared" si="284"/>
        <v/>
      </c>
      <c r="BS180" s="135" t="str">
        <f t="shared" si="285"/>
        <v/>
      </c>
      <c r="BT180" s="135" t="str">
        <f t="shared" si="286"/>
        <v/>
      </c>
      <c r="BU180" s="135" t="str">
        <f t="shared" si="287"/>
        <v/>
      </c>
      <c r="BV180" s="136" t="str">
        <f>IF(AND(AH180=0,AJ180=0),"",AH180&amp;" - "&amp;AJ180)</f>
        <v/>
      </c>
      <c r="BW180" s="138">
        <f>BW179+AK180</f>
        <v>4</v>
      </c>
      <c r="BX180" s="138">
        <f>AL180+BX179</f>
        <v>0</v>
      </c>
      <c r="BZ180" s="109" t="str">
        <f>IF(BL180="","",BI180)</f>
        <v/>
      </c>
      <c r="CA180" s="109" t="str">
        <f>IF(BZ180="","",CA174)</f>
        <v/>
      </c>
      <c r="CB180" s="109" t="str">
        <f>IF(BL180="","",BK180)</f>
        <v/>
      </c>
      <c r="CC180" s="109" t="str">
        <f>IF(CB180="","",CC174)</f>
        <v/>
      </c>
      <c r="CE180" s="109" t="str">
        <f t="shared" si="212"/>
        <v>:</v>
      </c>
      <c r="CF180" s="109" t="str">
        <f>IF(AH180=AJ180,"",IF(AH180&gt;AJ180,E180,H180))</f>
        <v/>
      </c>
      <c r="CG180" s="109" t="str">
        <f>IF(AH180=AJ180,"",IF(AH180&gt;AJ180,H180,E180))</f>
        <v/>
      </c>
    </row>
    <row r="181" spans="1:85" hidden="1" outlineLevel="1">
      <c r="A181" s="153">
        <f t="shared" si="277"/>
        <v>18</v>
      </c>
      <c r="B181" s="96">
        <v>179</v>
      </c>
      <c r="C181" s="94">
        <v>5</v>
      </c>
      <c r="D181" s="94" t="s">
        <v>84</v>
      </c>
      <c r="E181" s="95" t="s">
        <v>111</v>
      </c>
      <c r="F181" s="94">
        <v>12</v>
      </c>
      <c r="G181" s="94" t="s">
        <v>88</v>
      </c>
      <c r="H181" s="95" t="s">
        <v>159</v>
      </c>
      <c r="I181" s="89" t="s">
        <v>82</v>
      </c>
      <c r="J181" s="89" t="s">
        <v>82</v>
      </c>
      <c r="K181" s="89" t="s">
        <v>82</v>
      </c>
      <c r="L181" s="89" t="s">
        <v>82</v>
      </c>
      <c r="M181" s="89" t="s">
        <v>82</v>
      </c>
      <c r="N181" s="96">
        <v>0</v>
      </c>
      <c r="O181" s="96">
        <v>0</v>
      </c>
      <c r="P181" s="96">
        <v>0</v>
      </c>
      <c r="Q181" s="96">
        <v>0</v>
      </c>
      <c r="R181" s="96">
        <v>0</v>
      </c>
      <c r="S181" s="96">
        <v>0</v>
      </c>
      <c r="T181" s="96">
        <v>0</v>
      </c>
      <c r="U181" s="96">
        <v>0</v>
      </c>
      <c r="V181" s="96">
        <v>0</v>
      </c>
      <c r="W181" s="96">
        <v>0</v>
      </c>
      <c r="X181" s="97">
        <v>0</v>
      </c>
      <c r="Y181" s="97">
        <v>0</v>
      </c>
      <c r="Z181" s="97">
        <v>0</v>
      </c>
      <c r="AA181" s="97">
        <v>0</v>
      </c>
      <c r="AB181" s="97">
        <v>0</v>
      </c>
      <c r="AC181" s="97">
        <v>0</v>
      </c>
      <c r="AD181" s="97">
        <v>0</v>
      </c>
      <c r="AE181" s="97">
        <v>0</v>
      </c>
      <c r="AF181" s="97">
        <v>0</v>
      </c>
      <c r="AG181" s="97">
        <v>0</v>
      </c>
      <c r="AH181" s="98">
        <v>0</v>
      </c>
      <c r="AI181" s="98" t="s">
        <v>83</v>
      </c>
      <c r="AJ181" s="98">
        <v>0</v>
      </c>
      <c r="AK181" s="128">
        <f>RANK(AH181,AH181:AJ181,1)-1</f>
        <v>0</v>
      </c>
      <c r="AL181" s="128">
        <f>RANK(AJ181,AH181:AJ181,1)-1</f>
        <v>0</v>
      </c>
      <c r="AM181" s="142">
        <v>1</v>
      </c>
      <c r="AN181" s="142">
        <v>1</v>
      </c>
      <c r="AT181" s="115"/>
      <c r="AU181" s="129" t="str">
        <f>D181</f>
        <v>B</v>
      </c>
      <c r="AV181" s="130" t="str">
        <f t="shared" si="273"/>
        <v>Tatjana TŠISTJAKOVA</v>
      </c>
      <c r="AW181" s="129" t="str">
        <f>G181</f>
        <v>Z</v>
      </c>
      <c r="AX181" s="130" t="str">
        <f t="shared" si="274"/>
        <v>Kai THORNBECH</v>
      </c>
      <c r="AY181" s="129" t="str">
        <f>IF(AND(N181=0,O181=0),"",N181&amp;" - "&amp;O181)</f>
        <v/>
      </c>
      <c r="AZ181" s="129" t="str">
        <f>IF(AND(P181=0,Q181=0),"",P181&amp;" - "&amp;Q181)</f>
        <v/>
      </c>
      <c r="BA181" s="129" t="str">
        <f>IF(AND(R181=0,S181=0),"",R181&amp;" - "&amp;S181)</f>
        <v/>
      </c>
      <c r="BB181" s="129" t="str">
        <f>IF(AND(T181=0,U181=0),"",T181&amp;" - "&amp;U181)</f>
        <v/>
      </c>
      <c r="BC181" s="129" t="str">
        <f>IF(AND(V181=0,W181=0),"",V181&amp;" - "&amp;W181)</f>
        <v/>
      </c>
      <c r="BD181" s="131" t="str">
        <f>IF(AND(AH181=0,AJ181=0),"",AH181&amp;" - "&amp;AJ181)</f>
        <v/>
      </c>
      <c r="BE181" s="132">
        <f>BE180+AK181</f>
        <v>4</v>
      </c>
      <c r="BF181" s="132">
        <f>BF180+AL181</f>
        <v>0</v>
      </c>
      <c r="BH181" s="129" t="str">
        <f>D181</f>
        <v>B</v>
      </c>
      <c r="BI181" s="130" t="str">
        <f t="shared" si="275"/>
        <v>Tatjana TŠISTJAKOVA</v>
      </c>
      <c r="BJ181" s="129" t="str">
        <f>G181</f>
        <v>Z</v>
      </c>
      <c r="BK181" s="130" t="str">
        <f t="shared" si="276"/>
        <v>Kai THORNBECH</v>
      </c>
      <c r="BL181" s="135" t="str">
        <f t="shared" si="278"/>
        <v/>
      </c>
      <c r="BM181" s="135" t="str">
        <f t="shared" si="279"/>
        <v/>
      </c>
      <c r="BN181" s="135" t="str">
        <f t="shared" si="280"/>
        <v/>
      </c>
      <c r="BO181" s="135" t="str">
        <f t="shared" si="281"/>
        <v/>
      </c>
      <c r="BP181" s="135" t="str">
        <f t="shared" si="282"/>
        <v/>
      </c>
      <c r="BQ181" s="135" t="str">
        <f t="shared" si="283"/>
        <v/>
      </c>
      <c r="BR181" s="135" t="str">
        <f t="shared" si="284"/>
        <v/>
      </c>
      <c r="BS181" s="135" t="str">
        <f t="shared" si="285"/>
        <v/>
      </c>
      <c r="BT181" s="135" t="str">
        <f t="shared" si="286"/>
        <v/>
      </c>
      <c r="BU181" s="135" t="str">
        <f t="shared" si="287"/>
        <v/>
      </c>
      <c r="BV181" s="136" t="str">
        <f>IF(AND(AH181=0,AJ181=0),"",AH181&amp;" - "&amp;AJ181)</f>
        <v/>
      </c>
      <c r="BW181" s="138">
        <f>BW180+AK181</f>
        <v>4</v>
      </c>
      <c r="BX181" s="138">
        <f>AL181+BX180</f>
        <v>0</v>
      </c>
      <c r="BZ181" s="109" t="str">
        <f>IF(BL181="","",BI181)</f>
        <v/>
      </c>
      <c r="CA181" s="109" t="str">
        <f>IF(BZ181="","",CA174)</f>
        <v/>
      </c>
      <c r="CB181" s="109" t="str">
        <f>IF(BL181="","",BK181)</f>
        <v/>
      </c>
      <c r="CC181" s="109" t="str">
        <f>IF(CB181="","",CC174)</f>
        <v/>
      </c>
      <c r="CE181" s="109" t="str">
        <f t="shared" si="212"/>
        <v>:</v>
      </c>
      <c r="CF181" s="109" t="str">
        <f>IF(AH181=AJ181,"",IF(AH181&gt;AJ181,E181,H181))</f>
        <v/>
      </c>
      <c r="CG181" s="109" t="str">
        <f>IF(AH181=AJ181,"",IF(AH181&gt;AJ181,H181,E181))</f>
        <v/>
      </c>
    </row>
    <row r="182" spans="1:85" hidden="1" outlineLevel="1">
      <c r="A182" s="154">
        <f t="shared" si="277"/>
        <v>18</v>
      </c>
      <c r="B182" s="101">
        <v>180</v>
      </c>
      <c r="C182" s="99"/>
      <c r="D182" s="99"/>
      <c r="E182" s="99"/>
      <c r="F182" s="99"/>
      <c r="G182" s="99"/>
      <c r="H182" s="99"/>
      <c r="I182" s="100"/>
      <c r="J182" s="100"/>
      <c r="K182" s="100"/>
      <c r="L182" s="100"/>
      <c r="M182" s="100"/>
      <c r="N182" s="101"/>
      <c r="O182" s="101"/>
      <c r="P182" s="101"/>
      <c r="Q182" s="101"/>
      <c r="R182" s="101"/>
      <c r="S182" s="101"/>
      <c r="T182" s="101"/>
      <c r="U182" s="101"/>
      <c r="V182" s="101"/>
      <c r="W182" s="101"/>
      <c r="X182" s="102"/>
      <c r="Y182" s="102"/>
      <c r="Z182" s="102"/>
      <c r="AA182" s="102"/>
      <c r="AB182" s="102"/>
      <c r="AC182" s="102"/>
      <c r="AD182" s="102"/>
      <c r="AE182" s="102"/>
      <c r="AF182" s="102"/>
      <c r="AG182" s="102"/>
      <c r="AH182" s="103"/>
      <c r="AI182" s="103"/>
      <c r="AJ182" s="104"/>
      <c r="AK182" s="144">
        <f>SUM(AK174:AK181)</f>
        <v>4</v>
      </c>
      <c r="AL182" s="144">
        <f>SUM(AL174:AL181)</f>
        <v>0</v>
      </c>
      <c r="AM182" s="145" t="str">
        <f>IF(OR(ISNA(E174),AK182=AL182),"",IF(D173&lt;G173,AK182&amp;" - "&amp;AL182,AL182&amp;" - "&amp;AK182))</f>
        <v>4 - 0</v>
      </c>
      <c r="AN182" s="145">
        <f>IF(OR(ISNA(E174),AK182=AL182),"",IF(VALUE(LEFT(AM182))&gt;VALUE(RIGHT(AM182)),2,1))</f>
        <v>2</v>
      </c>
      <c r="AT182" s="146"/>
      <c r="AU182" s="147"/>
      <c r="AV182" s="148"/>
      <c r="AW182" s="147"/>
      <c r="AX182" s="148"/>
      <c r="AY182" s="147"/>
      <c r="AZ182" s="147"/>
      <c r="BA182" s="147"/>
      <c r="BB182" s="147"/>
      <c r="BC182" s="149"/>
      <c r="BD182" s="150"/>
      <c r="BE182" s="151"/>
      <c r="BF182" s="151"/>
      <c r="BZ182" t="s">
        <v>140</v>
      </c>
      <c r="CE182" s="109" t="str">
        <f t="shared" si="212"/>
        <v>:</v>
      </c>
      <c r="CF182" s="109" t="s">
        <v>140</v>
      </c>
      <c r="CG182" s="109"/>
    </row>
    <row r="183" spans="1:85" s="109" customFormat="1" hidden="1" outlineLevel="1">
      <c r="A183" s="152">
        <f>A173+1</f>
        <v>19</v>
      </c>
      <c r="B183" s="79">
        <v>181</v>
      </c>
      <c r="C183" s="79">
        <v>3</v>
      </c>
      <c r="D183" s="80">
        <v>7</v>
      </c>
      <c r="E183" s="81" t="s">
        <v>62</v>
      </c>
      <c r="F183" s="79">
        <v>9</v>
      </c>
      <c r="G183" s="80">
        <v>5</v>
      </c>
      <c r="H183" s="81" t="s">
        <v>57</v>
      </c>
      <c r="I183" s="82"/>
      <c r="J183" s="83"/>
      <c r="K183" s="83"/>
      <c r="L183" s="83"/>
      <c r="M183" s="83"/>
      <c r="N183" s="84"/>
      <c r="O183" s="84"/>
      <c r="P183" s="84"/>
      <c r="Q183" s="84"/>
      <c r="R183" s="84"/>
      <c r="S183" s="84"/>
      <c r="T183" s="84"/>
      <c r="U183" s="84"/>
      <c r="V183" s="84"/>
      <c r="W183" s="84"/>
      <c r="X183" s="85"/>
      <c r="Y183" s="85"/>
      <c r="Z183" s="85"/>
      <c r="AA183" s="85"/>
      <c r="AB183" s="85"/>
      <c r="AC183" s="85"/>
      <c r="AD183" s="85"/>
      <c r="AE183" s="85"/>
      <c r="AF183" s="85"/>
      <c r="AG183" s="85"/>
      <c r="AH183" s="85"/>
      <c r="AI183" s="85"/>
      <c r="AJ183" s="86"/>
      <c r="AO183" s="109" t="s">
        <v>132</v>
      </c>
      <c r="AP183" s="109" t="s">
        <v>132</v>
      </c>
      <c r="AT183" s="119" t="str">
        <f>"Match no "&amp;A183</f>
        <v>Match no 19</v>
      </c>
      <c r="AU183" s="120">
        <f>BE191</f>
        <v>4</v>
      </c>
      <c r="AV183" s="121" t="str">
        <f t="shared" ref="AV183:AV191" si="289">E183</f>
        <v>TalTech SK / Rakvere SK</v>
      </c>
      <c r="AW183" s="120">
        <f>BF191</f>
        <v>2</v>
      </c>
      <c r="AX183" s="121" t="str">
        <f t="shared" ref="AX183:AX191" si="290">H183</f>
        <v>Pärnu-Jaagupi LTK</v>
      </c>
      <c r="AY183" s="122" t="s">
        <v>133</v>
      </c>
      <c r="AZ183" s="122" t="s">
        <v>134</v>
      </c>
      <c r="BA183" s="122" t="s">
        <v>135</v>
      </c>
      <c r="BB183" s="122" t="s">
        <v>136</v>
      </c>
      <c r="BC183" s="122" t="s">
        <v>137</v>
      </c>
      <c r="BD183" s="123" t="s">
        <v>138</v>
      </c>
      <c r="BE183" s="292" t="s">
        <v>139</v>
      </c>
      <c r="BF183" s="292"/>
      <c r="BH183" s="124">
        <f>AK192</f>
        <v>4</v>
      </c>
      <c r="BI183" s="125" t="str">
        <f t="shared" ref="BI183:BI191" si="291">E183</f>
        <v>TalTech SK / Rakvere SK</v>
      </c>
      <c r="BJ183" s="124">
        <f>AL192</f>
        <v>2</v>
      </c>
      <c r="BK183" s="125" t="str">
        <f t="shared" ref="BK183:BK191" si="292">H183</f>
        <v>Pärnu-Jaagupi LTK</v>
      </c>
      <c r="BL183" s="287" t="s">
        <v>133</v>
      </c>
      <c r="BM183" s="288"/>
      <c r="BN183" s="287" t="s">
        <v>134</v>
      </c>
      <c r="BO183" s="288"/>
      <c r="BP183" s="287" t="s">
        <v>135</v>
      </c>
      <c r="BQ183" s="288"/>
      <c r="BR183" s="287" t="s">
        <v>136</v>
      </c>
      <c r="BS183" s="288"/>
      <c r="BT183" s="287" t="s">
        <v>137</v>
      </c>
      <c r="BU183" s="288"/>
      <c r="BV183" s="126" t="s">
        <v>138</v>
      </c>
      <c r="BW183" s="289" t="s">
        <v>139</v>
      </c>
      <c r="BX183" s="290"/>
      <c r="BZ183" s="109" t="s">
        <v>140</v>
      </c>
      <c r="CE183" s="109" t="str">
        <f t="shared" si="212"/>
        <v>s:G</v>
      </c>
      <c r="CF183" s="109" t="s">
        <v>140</v>
      </c>
    </row>
    <row r="184" spans="1:85" s="109" customFormat="1" hidden="1" outlineLevel="1">
      <c r="A184" s="116">
        <f t="shared" ref="A184:A192" si="293">A174+1</f>
        <v>19</v>
      </c>
      <c r="B184" s="87">
        <v>182</v>
      </c>
      <c r="C184" s="87">
        <v>4</v>
      </c>
      <c r="D184" s="87" t="s">
        <v>77</v>
      </c>
      <c r="E184" s="88" t="s">
        <v>156</v>
      </c>
      <c r="F184" s="87">
        <v>11</v>
      </c>
      <c r="G184" s="87" t="s">
        <v>78</v>
      </c>
      <c r="H184" s="88" t="s">
        <v>151</v>
      </c>
      <c r="I184" s="89" t="s">
        <v>106</v>
      </c>
      <c r="J184" s="89" t="s">
        <v>100</v>
      </c>
      <c r="K184" s="89" t="s">
        <v>96</v>
      </c>
      <c r="L184" s="89" t="s">
        <v>81</v>
      </c>
      <c r="M184" s="89" t="s">
        <v>96</v>
      </c>
      <c r="N184" s="87">
        <v>10</v>
      </c>
      <c r="O184" s="87">
        <v>12</v>
      </c>
      <c r="P184" s="87">
        <v>9</v>
      </c>
      <c r="Q184" s="87">
        <v>11</v>
      </c>
      <c r="R184" s="87">
        <v>11</v>
      </c>
      <c r="S184" s="87">
        <v>5</v>
      </c>
      <c r="T184" s="87">
        <v>11</v>
      </c>
      <c r="U184" s="87">
        <v>3</v>
      </c>
      <c r="V184" s="87">
        <v>11</v>
      </c>
      <c r="W184" s="87">
        <v>5</v>
      </c>
      <c r="X184" s="90">
        <v>0</v>
      </c>
      <c r="Y184" s="90">
        <v>0</v>
      </c>
      <c r="Z184" s="90">
        <v>1</v>
      </c>
      <c r="AA184" s="90">
        <v>1</v>
      </c>
      <c r="AB184" s="90">
        <v>1</v>
      </c>
      <c r="AC184" s="90">
        <v>1</v>
      </c>
      <c r="AD184" s="90">
        <v>1</v>
      </c>
      <c r="AE184" s="90">
        <v>0</v>
      </c>
      <c r="AF184" s="90">
        <v>0</v>
      </c>
      <c r="AG184" s="90">
        <v>0</v>
      </c>
      <c r="AH184" s="91">
        <v>3</v>
      </c>
      <c r="AI184" s="91" t="s">
        <v>83</v>
      </c>
      <c r="AJ184" s="91">
        <v>2</v>
      </c>
      <c r="AK184" s="128">
        <f>RANK(AH184,AH184:AJ184,1)-1</f>
        <v>1</v>
      </c>
      <c r="AL184" s="128">
        <f>RANK(AJ184,AH184:AJ184,1)-1</f>
        <v>0</v>
      </c>
      <c r="AT184" s="115" t="str">
        <f>VLOOKUP(A183,Voor,4)&amp;" kell "&amp;TEXT(VLOOKUP(A183,Voor,5),"hh:mm")</f>
        <v>V voor kell 11:00</v>
      </c>
      <c r="AU184" s="129" t="str">
        <f>D184</f>
        <v>A</v>
      </c>
      <c r="AV184" s="130" t="str">
        <f t="shared" si="289"/>
        <v>Sabina MUSAJEVA (välis)</v>
      </c>
      <c r="AW184" s="129" t="str">
        <f>G184</f>
        <v>Y</v>
      </c>
      <c r="AX184" s="130" t="str">
        <f t="shared" si="290"/>
        <v>Ketrin SALUMAA</v>
      </c>
      <c r="AY184" s="129" t="str">
        <f>IF(AND(N184=0,O184=0),"",N184&amp;" - "&amp;O184)</f>
        <v>10 - 12</v>
      </c>
      <c r="AZ184" s="129" t="str">
        <f>IF(AND(P184=0,Q184=0),"",P184&amp;" - "&amp;Q184)</f>
        <v>9 - 11</v>
      </c>
      <c r="BA184" s="129" t="str">
        <f>IF(AND(R184=0,S184=0),"",R184&amp;" - "&amp;S184)</f>
        <v>11 - 5</v>
      </c>
      <c r="BB184" s="129" t="str">
        <f>IF(AND(T184=0,U184=0),"",T184&amp;" - "&amp;U184)</f>
        <v>11 - 3</v>
      </c>
      <c r="BC184" s="129" t="str">
        <f>IF(AND(V184=0,W184=0),"",V184&amp;" - "&amp;W184)</f>
        <v>11 - 5</v>
      </c>
      <c r="BD184" s="131" t="str">
        <f>IF(AND(AH184=0,AJ184=0),"",AH184&amp;" - "&amp;AJ184)</f>
        <v>3 - 2</v>
      </c>
      <c r="BE184" s="132">
        <f>AK184</f>
        <v>1</v>
      </c>
      <c r="BF184" s="132">
        <f>AL184</f>
        <v>0</v>
      </c>
      <c r="BH184" s="133" t="str">
        <f>D184</f>
        <v>A</v>
      </c>
      <c r="BI184" s="134" t="str">
        <f t="shared" si="291"/>
        <v>Sabina MUSAJEVA (välis)</v>
      </c>
      <c r="BJ184" s="133" t="str">
        <f>G184</f>
        <v>Y</v>
      </c>
      <c r="BK184" s="134" t="str">
        <f t="shared" si="292"/>
        <v>Ketrin SALUMAA</v>
      </c>
      <c r="BL184" s="135">
        <f t="shared" ref="BL184:BL191" si="294">IF(AND(N184=0,O184=0),"",N184)</f>
        <v>10</v>
      </c>
      <c r="BM184" s="135">
        <f t="shared" ref="BM184:BM191" si="295">IF(AND(N184=0,O184=0),"",O184)</f>
        <v>12</v>
      </c>
      <c r="BN184" s="135">
        <f t="shared" ref="BN184:BN191" si="296">IF(AND(P184=0,Q184=0),"",P184)</f>
        <v>9</v>
      </c>
      <c r="BO184" s="135">
        <f t="shared" ref="BO184:BO191" si="297">IF(AND(P184=0,Q184=0),"",Q184)</f>
        <v>11</v>
      </c>
      <c r="BP184" s="135">
        <f t="shared" ref="BP184:BP191" si="298">IF(AND(R184=0,S184=0),"",R184)</f>
        <v>11</v>
      </c>
      <c r="BQ184" s="135">
        <f t="shared" ref="BQ184:BQ191" si="299">IF(AND(R184=0,S184=0),"",S184)</f>
        <v>5</v>
      </c>
      <c r="BR184" s="135">
        <f t="shared" ref="BR184:BR191" si="300">IF(AND(T184=0,U184=0),"",T184)</f>
        <v>11</v>
      </c>
      <c r="BS184" s="135">
        <f t="shared" ref="BS184:BS191" si="301">IF(AND(T184=0,U184=0),"",U184)</f>
        <v>3</v>
      </c>
      <c r="BT184" s="135">
        <f t="shared" ref="BT184:BT191" si="302">IF(AND(V184=0,W184=0),"",V184)</f>
        <v>11</v>
      </c>
      <c r="BU184" s="135">
        <f t="shared" ref="BU184:BU191" si="303">IF(AND(V184=0,W184=0),"",W184)</f>
        <v>5</v>
      </c>
      <c r="BV184" s="136" t="str">
        <f>IF(AND(AH184=0,AJ184=0),"",AH184&amp;" - "&amp;AJ184)</f>
        <v>3 - 2</v>
      </c>
      <c r="BW184" s="137">
        <f>AK184</f>
        <v>1</v>
      </c>
      <c r="BX184" s="137">
        <f>AL184</f>
        <v>0</v>
      </c>
      <c r="BZ184" s="109" t="str">
        <f>IF(BL184="","",BI184)</f>
        <v>Sabina MUSAJEVA (välis)</v>
      </c>
      <c r="CA184" s="109" t="str">
        <f>IF(BZ184="","",BI183)</f>
        <v>TalTech SK / Rakvere SK</v>
      </c>
      <c r="CB184" s="109" t="str">
        <f>IF(BL184="","",BK184)</f>
        <v>Ketrin SALUMAA</v>
      </c>
      <c r="CC184" s="109" t="str">
        <f>IF(CB184="","",BK183)</f>
        <v>Pärnu-Jaagupi LTK</v>
      </c>
      <c r="CE184" s="109" t="str">
        <f t="shared" si="212"/>
        <v>3:2</v>
      </c>
      <c r="CF184" s="109" t="str">
        <f>IF(AH184=AJ184,"",IF(AH184&gt;AJ184,E184,H184))</f>
        <v>Sabina MUSAJEVA (välis)</v>
      </c>
      <c r="CG184" s="109" t="str">
        <f>IF(AH184=AJ184,"",IF(AH184&gt;AJ184,H184,E184))</f>
        <v>Ketrin SALUMAA</v>
      </c>
    </row>
    <row r="185" spans="1:85" s="109" customFormat="1" hidden="1" outlineLevel="1">
      <c r="A185" s="116">
        <f t="shared" si="293"/>
        <v>19</v>
      </c>
      <c r="B185" s="87">
        <v>183</v>
      </c>
      <c r="C185" s="87">
        <v>5</v>
      </c>
      <c r="D185" s="87" t="s">
        <v>84</v>
      </c>
      <c r="E185" s="88" t="s">
        <v>158</v>
      </c>
      <c r="F185" s="87">
        <v>10</v>
      </c>
      <c r="G185" s="87" t="s">
        <v>85</v>
      </c>
      <c r="H185" s="88" t="s">
        <v>164</v>
      </c>
      <c r="I185" s="89" t="s">
        <v>96</v>
      </c>
      <c r="J185" s="89" t="s">
        <v>90</v>
      </c>
      <c r="K185" s="89" t="s">
        <v>147</v>
      </c>
      <c r="L185" s="89" t="s">
        <v>103</v>
      </c>
      <c r="M185" s="89" t="s">
        <v>82</v>
      </c>
      <c r="N185" s="87">
        <v>11</v>
      </c>
      <c r="O185" s="87">
        <v>5</v>
      </c>
      <c r="P185" s="87">
        <v>7</v>
      </c>
      <c r="Q185" s="87">
        <v>11</v>
      </c>
      <c r="R185" s="87">
        <v>14</v>
      </c>
      <c r="S185" s="87">
        <v>16</v>
      </c>
      <c r="T185" s="87">
        <v>3</v>
      </c>
      <c r="U185" s="87">
        <v>11</v>
      </c>
      <c r="V185" s="87">
        <v>0</v>
      </c>
      <c r="W185" s="87">
        <v>0</v>
      </c>
      <c r="X185" s="90">
        <v>1</v>
      </c>
      <c r="Y185" s="90">
        <v>0</v>
      </c>
      <c r="Z185" s="90">
        <v>0</v>
      </c>
      <c r="AA185" s="90">
        <v>0</v>
      </c>
      <c r="AB185" s="90">
        <v>0</v>
      </c>
      <c r="AC185" s="90">
        <v>0</v>
      </c>
      <c r="AD185" s="90">
        <v>1</v>
      </c>
      <c r="AE185" s="90">
        <v>1</v>
      </c>
      <c r="AF185" s="90">
        <v>1</v>
      </c>
      <c r="AG185" s="90">
        <v>0</v>
      </c>
      <c r="AH185" s="91">
        <v>1</v>
      </c>
      <c r="AI185" s="91" t="s">
        <v>83</v>
      </c>
      <c r="AJ185" s="91">
        <v>3</v>
      </c>
      <c r="AK185" s="128">
        <f>RANK(AH185,AH185:AJ185,1)-1</f>
        <v>0</v>
      </c>
      <c r="AL185" s="128">
        <f>RANK(AJ185,AH185:AJ185,1)-1</f>
        <v>1</v>
      </c>
      <c r="AT185" s="115" t="str">
        <f>"Laud: "&amp;VLOOKUP(A183,Voor,8)</f>
        <v>Laud: 3</v>
      </c>
      <c r="AU185" s="129" t="str">
        <f>D185</f>
        <v>B</v>
      </c>
      <c r="AV185" s="130" t="str">
        <f t="shared" si="289"/>
        <v>Raili NURGA (laen)</v>
      </c>
      <c r="AW185" s="129" t="str">
        <f>G185</f>
        <v>X</v>
      </c>
      <c r="AX185" s="130" t="str">
        <f t="shared" si="290"/>
        <v>Sofia Viktoria GEROISKAJA (laen)</v>
      </c>
      <c r="AY185" s="129" t="str">
        <f>IF(AND(N185=0,O185=0),"",N185&amp;" - "&amp;O185)</f>
        <v>11 - 5</v>
      </c>
      <c r="AZ185" s="129" t="str">
        <f>IF(AND(P185=0,Q185=0),"",P185&amp;" - "&amp;Q185)</f>
        <v>7 - 11</v>
      </c>
      <c r="BA185" s="129" t="str">
        <f>IF(AND(R185=0,S185=0),"",R185&amp;" - "&amp;S185)</f>
        <v>14 - 16</v>
      </c>
      <c r="BB185" s="129" t="str">
        <f>IF(AND(T185=0,U185=0),"",T185&amp;" - "&amp;U185)</f>
        <v>3 - 11</v>
      </c>
      <c r="BC185" s="129" t="str">
        <f>IF(AND(V185=0,W185=0),"",V185&amp;" - "&amp;W185)</f>
        <v/>
      </c>
      <c r="BD185" s="131" t="str">
        <f>IF(AND(AH185=0,AJ185=0),"",AH185&amp;" - "&amp;AJ185)</f>
        <v>1 - 3</v>
      </c>
      <c r="BE185" s="132">
        <f t="shared" ref="BE185:BF187" si="304">BE184+AK185</f>
        <v>1</v>
      </c>
      <c r="BF185" s="132">
        <f t="shared" si="304"/>
        <v>1</v>
      </c>
      <c r="BH185" s="129" t="str">
        <f>D185</f>
        <v>B</v>
      </c>
      <c r="BI185" s="130" t="str">
        <f t="shared" si="291"/>
        <v>Raili NURGA (laen)</v>
      </c>
      <c r="BJ185" s="129" t="str">
        <f>G185</f>
        <v>X</v>
      </c>
      <c r="BK185" s="130" t="str">
        <f t="shared" si="292"/>
        <v>Sofia Viktoria GEROISKAJA (laen)</v>
      </c>
      <c r="BL185" s="135">
        <f t="shared" si="294"/>
        <v>11</v>
      </c>
      <c r="BM185" s="135">
        <f t="shared" si="295"/>
        <v>5</v>
      </c>
      <c r="BN185" s="135">
        <f t="shared" si="296"/>
        <v>7</v>
      </c>
      <c r="BO185" s="135">
        <f t="shared" si="297"/>
        <v>11</v>
      </c>
      <c r="BP185" s="135">
        <f t="shared" si="298"/>
        <v>14</v>
      </c>
      <c r="BQ185" s="135">
        <f t="shared" si="299"/>
        <v>16</v>
      </c>
      <c r="BR185" s="135">
        <f t="shared" si="300"/>
        <v>3</v>
      </c>
      <c r="BS185" s="135">
        <f t="shared" si="301"/>
        <v>11</v>
      </c>
      <c r="BT185" s="135" t="str">
        <f t="shared" si="302"/>
        <v/>
      </c>
      <c r="BU185" s="135" t="str">
        <f t="shared" si="303"/>
        <v/>
      </c>
      <c r="BV185" s="136" t="str">
        <f>IF(AND(AH185=0,AJ185=0),"",AH185&amp;" - "&amp;AJ185)</f>
        <v>1 - 3</v>
      </c>
      <c r="BW185" s="138">
        <f>BW184+AK185</f>
        <v>1</v>
      </c>
      <c r="BX185" s="138">
        <f>AL185+BX184</f>
        <v>1</v>
      </c>
      <c r="BZ185" s="109" t="str">
        <f>IF(BL185="","",BI185)</f>
        <v>Raili NURGA (laen)</v>
      </c>
      <c r="CA185" s="109" t="str">
        <f>IF(BZ185="","",CA184)</f>
        <v>TalTech SK / Rakvere SK</v>
      </c>
      <c r="CB185" s="109" t="str">
        <f>IF(BL185="","",BK185)</f>
        <v>Sofia Viktoria GEROISKAJA (laen)</v>
      </c>
      <c r="CC185" s="109" t="str">
        <f>IF(CB185="","",CC184)</f>
        <v>Pärnu-Jaagupi LTK</v>
      </c>
      <c r="CE185" s="109" t="str">
        <f t="shared" si="212"/>
        <v>3:1</v>
      </c>
      <c r="CF185" s="109" t="str">
        <f>IF(AH185=AJ185,"",IF(AH185&gt;AJ185,E185,H185))</f>
        <v>Sofia Viktoria GEROISKAJA (laen)</v>
      </c>
      <c r="CG185" s="109" t="str">
        <f>IF(AH185=AJ185,"",IF(AH185&gt;AJ185,H185,E185))</f>
        <v>Raili NURGA (laen)</v>
      </c>
    </row>
    <row r="186" spans="1:85" s="109" customFormat="1" hidden="1" outlineLevel="1">
      <c r="A186" s="116">
        <f t="shared" si="293"/>
        <v>19</v>
      </c>
      <c r="B186" s="87">
        <v>184</v>
      </c>
      <c r="C186" s="87">
        <v>6</v>
      </c>
      <c r="D186" s="87" t="s">
        <v>87</v>
      </c>
      <c r="E186" s="88" t="s">
        <v>121</v>
      </c>
      <c r="F186" s="87">
        <v>12</v>
      </c>
      <c r="G186" s="87" t="s">
        <v>88</v>
      </c>
      <c r="H186" s="88" t="s">
        <v>154</v>
      </c>
      <c r="I186" s="89" t="s">
        <v>100</v>
      </c>
      <c r="J186" s="89" t="s">
        <v>96</v>
      </c>
      <c r="K186" s="89" t="s">
        <v>96</v>
      </c>
      <c r="L186" s="89" t="s">
        <v>89</v>
      </c>
      <c r="M186" s="89" t="s">
        <v>86</v>
      </c>
      <c r="N186" s="87">
        <v>9</v>
      </c>
      <c r="O186" s="87">
        <v>11</v>
      </c>
      <c r="P186" s="87">
        <v>11</v>
      </c>
      <c r="Q186" s="87">
        <v>5</v>
      </c>
      <c r="R186" s="87">
        <v>11</v>
      </c>
      <c r="S186" s="87">
        <v>5</v>
      </c>
      <c r="T186" s="87">
        <v>6</v>
      </c>
      <c r="U186" s="87">
        <v>11</v>
      </c>
      <c r="V186" s="87">
        <v>11</v>
      </c>
      <c r="W186" s="87">
        <v>6</v>
      </c>
      <c r="X186" s="90">
        <v>0</v>
      </c>
      <c r="Y186" s="90">
        <v>1</v>
      </c>
      <c r="Z186" s="90">
        <v>1</v>
      </c>
      <c r="AA186" s="90">
        <v>0</v>
      </c>
      <c r="AB186" s="90">
        <v>1</v>
      </c>
      <c r="AC186" s="90">
        <v>1</v>
      </c>
      <c r="AD186" s="90">
        <v>0</v>
      </c>
      <c r="AE186" s="90">
        <v>0</v>
      </c>
      <c r="AF186" s="90">
        <v>1</v>
      </c>
      <c r="AG186" s="90">
        <v>0</v>
      </c>
      <c r="AH186" s="91">
        <v>3</v>
      </c>
      <c r="AI186" s="91" t="s">
        <v>83</v>
      </c>
      <c r="AJ186" s="91">
        <v>2</v>
      </c>
      <c r="AK186" s="128">
        <f>RANK(AH186,AH186:AJ186,1)-1</f>
        <v>1</v>
      </c>
      <c r="AL186" s="128">
        <f>RANK(AJ186,AH186:AJ186,1)-1</f>
        <v>0</v>
      </c>
      <c r="AT186" s="115"/>
      <c r="AU186" s="129" t="str">
        <f>D186</f>
        <v>C</v>
      </c>
      <c r="AV186" s="130" t="str">
        <f t="shared" si="289"/>
        <v>Sirli JAANIMÄGI</v>
      </c>
      <c r="AW186" s="129" t="str">
        <f>G186</f>
        <v>Z</v>
      </c>
      <c r="AX186" s="130" t="str">
        <f t="shared" si="290"/>
        <v>Karolin FIGOL</v>
      </c>
      <c r="AY186" s="129" t="str">
        <f>IF(AND(N186=0,O186=0),"",N186&amp;" - "&amp;O186)</f>
        <v>9 - 11</v>
      </c>
      <c r="AZ186" s="129" t="str">
        <f>IF(AND(P186=0,Q186=0),"",P186&amp;" - "&amp;Q186)</f>
        <v>11 - 5</v>
      </c>
      <c r="BA186" s="129" t="str">
        <f>IF(AND(R186=0,S186=0),"",R186&amp;" - "&amp;S186)</f>
        <v>11 - 5</v>
      </c>
      <c r="BB186" s="129" t="str">
        <f>IF(AND(T186=0,U186=0),"",T186&amp;" - "&amp;U186)</f>
        <v>6 - 11</v>
      </c>
      <c r="BC186" s="129" t="str">
        <f>IF(AND(V186=0,W186=0),"",V186&amp;" - "&amp;W186)</f>
        <v>11 - 6</v>
      </c>
      <c r="BD186" s="131" t="str">
        <f>IF(AND(AH186=0,AJ186=0),"",AH186&amp;" - "&amp;AJ186)</f>
        <v>3 - 2</v>
      </c>
      <c r="BE186" s="132">
        <f t="shared" si="304"/>
        <v>2</v>
      </c>
      <c r="BF186" s="132">
        <f t="shared" si="304"/>
        <v>1</v>
      </c>
      <c r="BH186" s="129" t="str">
        <f>D186</f>
        <v>C</v>
      </c>
      <c r="BI186" s="130" t="str">
        <f t="shared" si="291"/>
        <v>Sirli JAANIMÄGI</v>
      </c>
      <c r="BJ186" s="129" t="str">
        <f>G186</f>
        <v>Z</v>
      </c>
      <c r="BK186" s="130" t="str">
        <f t="shared" si="292"/>
        <v>Karolin FIGOL</v>
      </c>
      <c r="BL186" s="135">
        <f t="shared" si="294"/>
        <v>9</v>
      </c>
      <c r="BM186" s="135">
        <f t="shared" si="295"/>
        <v>11</v>
      </c>
      <c r="BN186" s="135">
        <f t="shared" si="296"/>
        <v>11</v>
      </c>
      <c r="BO186" s="135">
        <f t="shared" si="297"/>
        <v>5</v>
      </c>
      <c r="BP186" s="135">
        <f t="shared" si="298"/>
        <v>11</v>
      </c>
      <c r="BQ186" s="135">
        <f t="shared" si="299"/>
        <v>5</v>
      </c>
      <c r="BR186" s="135">
        <f t="shared" si="300"/>
        <v>6</v>
      </c>
      <c r="BS186" s="135">
        <f t="shared" si="301"/>
        <v>11</v>
      </c>
      <c r="BT186" s="135">
        <f t="shared" si="302"/>
        <v>11</v>
      </c>
      <c r="BU186" s="135">
        <f t="shared" si="303"/>
        <v>6</v>
      </c>
      <c r="BV186" s="136" t="str">
        <f>IF(AND(AH186=0,AJ186=0),"",AH186&amp;" - "&amp;AJ186)</f>
        <v>3 - 2</v>
      </c>
      <c r="BW186" s="138">
        <f>BW185+AK186</f>
        <v>2</v>
      </c>
      <c r="BX186" s="138">
        <f>AL186+BX185</f>
        <v>1</v>
      </c>
      <c r="BZ186" s="109" t="str">
        <f>IF(BL186="","",BI186)</f>
        <v>Sirli JAANIMÄGI</v>
      </c>
      <c r="CA186" s="109" t="str">
        <f>IF(BZ186="","",CA184)</f>
        <v>TalTech SK / Rakvere SK</v>
      </c>
      <c r="CB186" s="109" t="str">
        <f>IF(BL186="","",BK186)</f>
        <v>Karolin FIGOL</v>
      </c>
      <c r="CC186" s="109" t="str">
        <f>IF(CB186="","",CC184)</f>
        <v>Pärnu-Jaagupi LTK</v>
      </c>
      <c r="CE186" s="109" t="str">
        <f t="shared" si="212"/>
        <v>3:2</v>
      </c>
      <c r="CF186" s="109" t="str">
        <f>IF(AH186=AJ186,"",IF(AH186&gt;AJ186,E186,H186))</f>
        <v>Sirli JAANIMÄGI</v>
      </c>
      <c r="CG186" s="109" t="str">
        <f>IF(AH186=AJ186,"",IF(AH186&gt;AJ186,H186,E186))</f>
        <v>Karolin FIGOL</v>
      </c>
    </row>
    <row r="187" spans="1:85" s="109" customFormat="1" hidden="1" outlineLevel="1">
      <c r="A187" s="116">
        <f t="shared" si="293"/>
        <v>19</v>
      </c>
      <c r="B187" s="87">
        <v>185</v>
      </c>
      <c r="C187" s="92">
        <v>4</v>
      </c>
      <c r="D187" s="87"/>
      <c r="E187" s="88" t="s">
        <v>156</v>
      </c>
      <c r="F187" s="92">
        <v>10</v>
      </c>
      <c r="G187" s="87"/>
      <c r="H187" s="88" t="s">
        <v>164</v>
      </c>
      <c r="I187" s="291" t="s">
        <v>80</v>
      </c>
      <c r="J187" s="291" t="s">
        <v>92</v>
      </c>
      <c r="K187" s="291" t="s">
        <v>86</v>
      </c>
      <c r="L187" s="291" t="s">
        <v>82</v>
      </c>
      <c r="M187" s="291" t="s">
        <v>82</v>
      </c>
      <c r="N187" s="285">
        <v>11</v>
      </c>
      <c r="O187" s="285">
        <v>8</v>
      </c>
      <c r="P187" s="285">
        <v>11</v>
      </c>
      <c r="Q187" s="285">
        <v>7</v>
      </c>
      <c r="R187" s="285">
        <v>11</v>
      </c>
      <c r="S187" s="285">
        <v>6</v>
      </c>
      <c r="T187" s="285">
        <v>0</v>
      </c>
      <c r="U187" s="285">
        <v>0</v>
      </c>
      <c r="V187" s="285">
        <v>0</v>
      </c>
      <c r="W187" s="285">
        <v>0</v>
      </c>
      <c r="X187" s="293">
        <v>1</v>
      </c>
      <c r="Y187" s="293">
        <v>1</v>
      </c>
      <c r="Z187" s="293">
        <v>1</v>
      </c>
      <c r="AA187" s="293">
        <v>0</v>
      </c>
      <c r="AB187" s="293">
        <v>0</v>
      </c>
      <c r="AC187" s="293">
        <v>0</v>
      </c>
      <c r="AD187" s="293">
        <v>0</v>
      </c>
      <c r="AE187" s="293">
        <v>0</v>
      </c>
      <c r="AF187" s="293">
        <v>0</v>
      </c>
      <c r="AG187" s="293">
        <v>0</v>
      </c>
      <c r="AH187" s="295">
        <v>3</v>
      </c>
      <c r="AI187" s="295" t="s">
        <v>83</v>
      </c>
      <c r="AJ187" s="295">
        <v>0</v>
      </c>
      <c r="AK187" s="298">
        <f>RANK(AH187,AH187:AJ187,1)-1</f>
        <v>1</v>
      </c>
      <c r="AL187" s="299">
        <f>RANK(AJ187,AH187:AJ187,1)-1</f>
        <v>0</v>
      </c>
      <c r="AT187" s="115"/>
      <c r="AU187" s="300" t="s">
        <v>143</v>
      </c>
      <c r="AV187" s="130" t="str">
        <f t="shared" si="289"/>
        <v>Sabina MUSAJEVA (välis)</v>
      </c>
      <c r="AW187" s="300" t="s">
        <v>143</v>
      </c>
      <c r="AX187" s="130" t="str">
        <f t="shared" si="290"/>
        <v>Sofia Viktoria GEROISKAJA (laen)</v>
      </c>
      <c r="AY187" s="302" t="str">
        <f>IF(AND(N187=0,O187=0),"",N187&amp;" - "&amp;O187)</f>
        <v>11 - 8</v>
      </c>
      <c r="AZ187" s="302" t="str">
        <f>IF(AND(P187=0,Q187=0),"",P187&amp;" - "&amp;Q187)</f>
        <v>11 - 7</v>
      </c>
      <c r="BA187" s="302" t="str">
        <f>IF(AND(R187=0,S187=0),"",R187&amp;" - "&amp;S187)</f>
        <v>11 - 6</v>
      </c>
      <c r="BB187" s="302" t="str">
        <f>IF(AND(T187=0,U187=0),"",T187&amp;" - "&amp;U187)</f>
        <v/>
      </c>
      <c r="BC187" s="302" t="str">
        <f>IF(AND(V187=0,W187=0),"",V187&amp;" - "&amp;W187)</f>
        <v/>
      </c>
      <c r="BD187" s="309" t="str">
        <f>IF(AND(AH187=0,AJ187=0),"",AH187&amp;" - "&amp;AJ187)</f>
        <v>3 - 0</v>
      </c>
      <c r="BE187" s="297">
        <f t="shared" si="304"/>
        <v>3</v>
      </c>
      <c r="BF187" s="297">
        <f t="shared" si="304"/>
        <v>1</v>
      </c>
      <c r="BH187" s="129"/>
      <c r="BI187" s="130" t="str">
        <f t="shared" si="291"/>
        <v>Sabina MUSAJEVA (välis)</v>
      </c>
      <c r="BJ187" s="129"/>
      <c r="BK187" s="130" t="str">
        <f t="shared" si="292"/>
        <v>Sofia Viktoria GEROISKAJA (laen)</v>
      </c>
      <c r="BL187" s="305">
        <f t="shared" si="294"/>
        <v>11</v>
      </c>
      <c r="BM187" s="305">
        <f t="shared" si="295"/>
        <v>8</v>
      </c>
      <c r="BN187" s="305">
        <f t="shared" si="296"/>
        <v>11</v>
      </c>
      <c r="BO187" s="305">
        <f t="shared" si="297"/>
        <v>7</v>
      </c>
      <c r="BP187" s="305">
        <f t="shared" si="298"/>
        <v>11</v>
      </c>
      <c r="BQ187" s="305">
        <f t="shared" si="299"/>
        <v>6</v>
      </c>
      <c r="BR187" s="305" t="str">
        <f t="shared" si="300"/>
        <v/>
      </c>
      <c r="BS187" s="305" t="str">
        <f t="shared" si="301"/>
        <v/>
      </c>
      <c r="BT187" s="305" t="str">
        <f t="shared" si="302"/>
        <v/>
      </c>
      <c r="BU187" s="305" t="str">
        <f t="shared" si="303"/>
        <v/>
      </c>
      <c r="BV187" s="307" t="str">
        <f>IF(AND(AH187=0,AJ187=0),"",AH187&amp;" - "&amp;AJ187)</f>
        <v>3 - 0</v>
      </c>
      <c r="BW187" s="303">
        <f>AK187+BW186</f>
        <v>3</v>
      </c>
      <c r="BX187" s="303">
        <f>AL187+BX186</f>
        <v>1</v>
      </c>
      <c r="CE187" s="109" t="str">
        <f t="shared" si="212"/>
        <v>3:0</v>
      </c>
    </row>
    <row r="188" spans="1:85" s="109" customFormat="1" hidden="1" outlineLevel="1">
      <c r="A188" s="116">
        <f t="shared" si="293"/>
        <v>19</v>
      </c>
      <c r="B188" s="87">
        <v>186</v>
      </c>
      <c r="C188" s="92">
        <v>5</v>
      </c>
      <c r="D188" s="87"/>
      <c r="E188" s="88" t="s">
        <v>158</v>
      </c>
      <c r="F188" s="92">
        <v>11</v>
      </c>
      <c r="G188" s="87"/>
      <c r="H188" s="88" t="s">
        <v>151</v>
      </c>
      <c r="I188" s="291"/>
      <c r="J188" s="291"/>
      <c r="K188" s="291"/>
      <c r="L188" s="291"/>
      <c r="M188" s="291"/>
      <c r="N188" s="286"/>
      <c r="O188" s="286"/>
      <c r="P188" s="286"/>
      <c r="Q188" s="286"/>
      <c r="R188" s="286"/>
      <c r="S188" s="286"/>
      <c r="T188" s="286"/>
      <c r="U188" s="286"/>
      <c r="V188" s="286"/>
      <c r="W188" s="286"/>
      <c r="X188" s="294"/>
      <c r="Y188" s="294"/>
      <c r="Z188" s="294"/>
      <c r="AA188" s="294"/>
      <c r="AB188" s="294"/>
      <c r="AC188" s="294"/>
      <c r="AD188" s="294"/>
      <c r="AE188" s="294"/>
      <c r="AF188" s="294"/>
      <c r="AG188" s="294"/>
      <c r="AH188" s="296"/>
      <c r="AI188" s="296"/>
      <c r="AJ188" s="296"/>
      <c r="AK188" s="298"/>
      <c r="AL188" s="299"/>
      <c r="AT188" s="115"/>
      <c r="AU188" s="301"/>
      <c r="AV188" s="130" t="str">
        <f t="shared" si="289"/>
        <v>Raili NURGA (laen)</v>
      </c>
      <c r="AW188" s="301"/>
      <c r="AX188" s="130" t="str">
        <f t="shared" si="290"/>
        <v>Ketrin SALUMAA</v>
      </c>
      <c r="AY188" s="302"/>
      <c r="AZ188" s="302"/>
      <c r="BA188" s="302"/>
      <c r="BB188" s="302"/>
      <c r="BC188" s="302"/>
      <c r="BD188" s="309"/>
      <c r="BE188" s="297"/>
      <c r="BF188" s="297"/>
      <c r="BH188" s="129"/>
      <c r="BI188" s="130" t="str">
        <f t="shared" si="291"/>
        <v>Raili NURGA (laen)</v>
      </c>
      <c r="BJ188" s="129"/>
      <c r="BK188" s="130" t="str">
        <f t="shared" si="292"/>
        <v>Ketrin SALUMAA</v>
      </c>
      <c r="BL188" s="306" t="str">
        <f t="shared" si="294"/>
        <v/>
      </c>
      <c r="BM188" s="306" t="str">
        <f t="shared" si="295"/>
        <v/>
      </c>
      <c r="BN188" s="306" t="str">
        <f t="shared" si="296"/>
        <v/>
      </c>
      <c r="BO188" s="306" t="str">
        <f t="shared" si="297"/>
        <v/>
      </c>
      <c r="BP188" s="306" t="str">
        <f t="shared" si="298"/>
        <v/>
      </c>
      <c r="BQ188" s="306" t="str">
        <f t="shared" si="299"/>
        <v/>
      </c>
      <c r="BR188" s="306" t="str">
        <f t="shared" si="300"/>
        <v/>
      </c>
      <c r="BS188" s="306" t="str">
        <f t="shared" si="301"/>
        <v/>
      </c>
      <c r="BT188" s="306" t="str">
        <f t="shared" si="302"/>
        <v/>
      </c>
      <c r="BU188" s="306" t="str">
        <f t="shared" si="303"/>
        <v/>
      </c>
      <c r="BV188" s="308"/>
      <c r="BW188" s="304"/>
      <c r="BX188" s="304"/>
      <c r="CE188" s="109" t="str">
        <f t="shared" si="212"/>
        <v>:</v>
      </c>
    </row>
    <row r="189" spans="1:85" s="109" customFormat="1" hidden="1" outlineLevel="1">
      <c r="A189" s="116">
        <f t="shared" si="293"/>
        <v>19</v>
      </c>
      <c r="B189" s="87">
        <v>187</v>
      </c>
      <c r="C189" s="87">
        <v>4</v>
      </c>
      <c r="D189" s="87" t="s">
        <v>77</v>
      </c>
      <c r="E189" s="88" t="s">
        <v>156</v>
      </c>
      <c r="F189" s="87">
        <v>10</v>
      </c>
      <c r="G189" s="87" t="s">
        <v>85</v>
      </c>
      <c r="H189" s="88" t="s">
        <v>164</v>
      </c>
      <c r="I189" s="89" t="s">
        <v>91</v>
      </c>
      <c r="J189" s="89" t="s">
        <v>100</v>
      </c>
      <c r="K189" s="89" t="s">
        <v>90</v>
      </c>
      <c r="L189" s="89" t="s">
        <v>82</v>
      </c>
      <c r="M189" s="89" t="s">
        <v>82</v>
      </c>
      <c r="N189" s="87">
        <v>8</v>
      </c>
      <c r="O189" s="87">
        <v>11</v>
      </c>
      <c r="P189" s="87">
        <v>9</v>
      </c>
      <c r="Q189" s="87">
        <v>11</v>
      </c>
      <c r="R189" s="87">
        <v>7</v>
      </c>
      <c r="S189" s="87">
        <v>11</v>
      </c>
      <c r="T189" s="87">
        <v>0</v>
      </c>
      <c r="U189" s="87">
        <v>0</v>
      </c>
      <c r="V189" s="87">
        <v>0</v>
      </c>
      <c r="W189" s="87">
        <v>0</v>
      </c>
      <c r="X189" s="90">
        <v>0</v>
      </c>
      <c r="Y189" s="90">
        <v>0</v>
      </c>
      <c r="Z189" s="90">
        <v>0</v>
      </c>
      <c r="AA189" s="90">
        <v>0</v>
      </c>
      <c r="AB189" s="90">
        <v>0</v>
      </c>
      <c r="AC189" s="90">
        <v>1</v>
      </c>
      <c r="AD189" s="90">
        <v>1</v>
      </c>
      <c r="AE189" s="90">
        <v>1</v>
      </c>
      <c r="AF189" s="90">
        <v>0</v>
      </c>
      <c r="AG189" s="90">
        <v>0</v>
      </c>
      <c r="AH189" s="91">
        <v>0</v>
      </c>
      <c r="AI189" s="91" t="s">
        <v>83</v>
      </c>
      <c r="AJ189" s="91">
        <v>3</v>
      </c>
      <c r="AK189" s="128">
        <f>RANK(AH189,AH189:AJ189,1)-1</f>
        <v>0</v>
      </c>
      <c r="AL189" s="128">
        <f>RANK(AJ189,AH189:AJ189,1)-1</f>
        <v>1</v>
      </c>
      <c r="AM189" s="114"/>
      <c r="AN189" s="114"/>
      <c r="AO189" s="139"/>
      <c r="AP189" s="139"/>
      <c r="AQ189" s="139"/>
      <c r="AR189" s="139"/>
      <c r="AT189" s="115"/>
      <c r="AU189" s="129" t="str">
        <f>D189</f>
        <v>A</v>
      </c>
      <c r="AV189" s="130" t="str">
        <f t="shared" si="289"/>
        <v>Sabina MUSAJEVA (välis)</v>
      </c>
      <c r="AW189" s="129" t="str">
        <f>G189</f>
        <v>X</v>
      </c>
      <c r="AX189" s="130" t="str">
        <f t="shared" si="290"/>
        <v>Sofia Viktoria GEROISKAJA (laen)</v>
      </c>
      <c r="AY189" s="129" t="str">
        <f>IF(AND(N189=0,O189=0),"",N189&amp;" - "&amp;O189)</f>
        <v>8 - 11</v>
      </c>
      <c r="AZ189" s="129" t="str">
        <f>IF(AND(P189=0,Q189=0),"",P189&amp;" - "&amp;Q189)</f>
        <v>9 - 11</v>
      </c>
      <c r="BA189" s="129" t="str">
        <f>IF(AND(R189=0,S189=0),"",R189&amp;" - "&amp;S189)</f>
        <v>7 - 11</v>
      </c>
      <c r="BB189" s="129" t="str">
        <f>IF(AND(T189=0,U189=0),"",T189&amp;" - "&amp;U189)</f>
        <v/>
      </c>
      <c r="BC189" s="129" t="str">
        <f>IF(AND(V189=0,W189=0),"",V189&amp;" - "&amp;W189)</f>
        <v/>
      </c>
      <c r="BD189" s="131" t="str">
        <f>IF(AND(AH189=0,AJ189=0),"",AH189&amp;" - "&amp;AJ189)</f>
        <v>0 - 3</v>
      </c>
      <c r="BE189" s="132">
        <f>BE187+AK189</f>
        <v>3</v>
      </c>
      <c r="BF189" s="132">
        <f>BF187+AL189</f>
        <v>2</v>
      </c>
      <c r="BH189" s="129" t="str">
        <f>D189</f>
        <v>A</v>
      </c>
      <c r="BI189" s="130" t="str">
        <f t="shared" si="291"/>
        <v>Sabina MUSAJEVA (välis)</v>
      </c>
      <c r="BJ189" s="129" t="str">
        <f>G189</f>
        <v>X</v>
      </c>
      <c r="BK189" s="130" t="str">
        <f t="shared" si="292"/>
        <v>Sofia Viktoria GEROISKAJA (laen)</v>
      </c>
      <c r="BL189" s="135">
        <f t="shared" si="294"/>
        <v>8</v>
      </c>
      <c r="BM189" s="135">
        <f t="shared" si="295"/>
        <v>11</v>
      </c>
      <c r="BN189" s="135">
        <f t="shared" si="296"/>
        <v>9</v>
      </c>
      <c r="BO189" s="135">
        <f t="shared" si="297"/>
        <v>11</v>
      </c>
      <c r="BP189" s="135">
        <f t="shared" si="298"/>
        <v>7</v>
      </c>
      <c r="BQ189" s="135">
        <f t="shared" si="299"/>
        <v>11</v>
      </c>
      <c r="BR189" s="135" t="str">
        <f t="shared" si="300"/>
        <v/>
      </c>
      <c r="BS189" s="135" t="str">
        <f t="shared" si="301"/>
        <v/>
      </c>
      <c r="BT189" s="135" t="str">
        <f t="shared" si="302"/>
        <v/>
      </c>
      <c r="BU189" s="135" t="str">
        <f t="shared" si="303"/>
        <v/>
      </c>
      <c r="BV189" s="136" t="str">
        <f>IF(AND(AH189=0,AJ189=0),"",AH189&amp;" - "&amp;AJ189)</f>
        <v>0 - 3</v>
      </c>
      <c r="BW189" s="138">
        <f>BW187+AK189</f>
        <v>3</v>
      </c>
      <c r="BX189" s="138">
        <f>AL189+BX187</f>
        <v>2</v>
      </c>
      <c r="BZ189" s="109" t="str">
        <f>IF(BL189="","",BI189)</f>
        <v>Sabina MUSAJEVA (välis)</v>
      </c>
      <c r="CA189" s="109" t="str">
        <f>IF(BZ189="","",CA184)</f>
        <v>TalTech SK / Rakvere SK</v>
      </c>
      <c r="CB189" s="109" t="str">
        <f>IF(BL189="","",BK189)</f>
        <v>Sofia Viktoria GEROISKAJA (laen)</v>
      </c>
      <c r="CC189" s="109" t="str">
        <f>IF(CB189="","",CC184)</f>
        <v>Pärnu-Jaagupi LTK</v>
      </c>
      <c r="CE189" s="109" t="str">
        <f t="shared" si="212"/>
        <v>3:0</v>
      </c>
      <c r="CF189" s="109" t="str">
        <f>IF(AH189=AJ189,"",IF(AH189&gt;AJ189,E189,H189))</f>
        <v>Sofia Viktoria GEROISKAJA (laen)</v>
      </c>
      <c r="CG189" s="109" t="str">
        <f>IF(AH189=AJ189,"",IF(AH189&gt;AJ189,H189,E189))</f>
        <v>Sabina MUSAJEVA (välis)</v>
      </c>
    </row>
    <row r="190" spans="1:85" hidden="1" outlineLevel="1">
      <c r="A190" s="116">
        <f t="shared" si="293"/>
        <v>19</v>
      </c>
      <c r="B190" s="87">
        <v>188</v>
      </c>
      <c r="C190" s="93">
        <v>6</v>
      </c>
      <c r="D190" s="93" t="s">
        <v>87</v>
      </c>
      <c r="E190" s="88" t="s">
        <v>121</v>
      </c>
      <c r="F190" s="93">
        <v>11</v>
      </c>
      <c r="G190" s="93" t="s">
        <v>78</v>
      </c>
      <c r="H190" s="88" t="s">
        <v>151</v>
      </c>
      <c r="I190" s="89" t="s">
        <v>99</v>
      </c>
      <c r="J190" s="89" t="s">
        <v>106</v>
      </c>
      <c r="K190" s="89" t="s">
        <v>96</v>
      </c>
      <c r="L190" s="89" t="s">
        <v>80</v>
      </c>
      <c r="M190" s="89" t="s">
        <v>92</v>
      </c>
      <c r="N190" s="87">
        <v>5</v>
      </c>
      <c r="O190" s="87">
        <v>11</v>
      </c>
      <c r="P190" s="87">
        <v>10</v>
      </c>
      <c r="Q190" s="87">
        <v>12</v>
      </c>
      <c r="R190" s="87">
        <v>11</v>
      </c>
      <c r="S190" s="87">
        <v>5</v>
      </c>
      <c r="T190" s="87">
        <v>11</v>
      </c>
      <c r="U190" s="87">
        <v>8</v>
      </c>
      <c r="V190" s="87">
        <v>11</v>
      </c>
      <c r="W190" s="87">
        <v>7</v>
      </c>
      <c r="X190" s="90">
        <v>0</v>
      </c>
      <c r="Y190" s="90">
        <v>0</v>
      </c>
      <c r="Z190" s="90">
        <v>1</v>
      </c>
      <c r="AA190" s="90">
        <v>1</v>
      </c>
      <c r="AB190" s="90">
        <v>1</v>
      </c>
      <c r="AC190" s="90">
        <v>1</v>
      </c>
      <c r="AD190" s="90">
        <v>1</v>
      </c>
      <c r="AE190" s="90">
        <v>0</v>
      </c>
      <c r="AF190" s="90">
        <v>0</v>
      </c>
      <c r="AG190" s="90">
        <v>0</v>
      </c>
      <c r="AH190" s="91">
        <v>3</v>
      </c>
      <c r="AI190" s="91" t="s">
        <v>83</v>
      </c>
      <c r="AJ190" s="91">
        <v>2</v>
      </c>
      <c r="AK190" s="128">
        <f>RANK(AH190,AH190:AJ190,1)-1</f>
        <v>1</v>
      </c>
      <c r="AL190" s="128">
        <f>RANK(AJ190,AH190:AJ190,1)-1</f>
        <v>0</v>
      </c>
      <c r="AT190" s="115"/>
      <c r="AU190" s="129" t="str">
        <f>D190</f>
        <v>C</v>
      </c>
      <c r="AV190" s="130" t="str">
        <f t="shared" si="289"/>
        <v>Sirli JAANIMÄGI</v>
      </c>
      <c r="AW190" s="129" t="str">
        <f>G190</f>
        <v>Y</v>
      </c>
      <c r="AX190" s="130" t="str">
        <f t="shared" si="290"/>
        <v>Ketrin SALUMAA</v>
      </c>
      <c r="AY190" s="129" t="str">
        <f>IF(AND(N190=0,O190=0),"",N190&amp;" - "&amp;O190)</f>
        <v>5 - 11</v>
      </c>
      <c r="AZ190" s="129" t="str">
        <f>IF(AND(P190=0,Q190=0),"",P190&amp;" - "&amp;Q190)</f>
        <v>10 - 12</v>
      </c>
      <c r="BA190" s="129" t="str">
        <f>IF(AND(R190=0,S190=0),"",R190&amp;" - "&amp;S190)</f>
        <v>11 - 5</v>
      </c>
      <c r="BB190" s="129" t="str">
        <f>IF(AND(T190=0,U190=0),"",T190&amp;" - "&amp;U190)</f>
        <v>11 - 8</v>
      </c>
      <c r="BC190" s="129" t="str">
        <f>IF(AND(V190=0,W190=0),"",V190&amp;" - "&amp;W190)</f>
        <v>11 - 7</v>
      </c>
      <c r="BD190" s="131" t="str">
        <f>IF(AND(AH190=0,AJ190=0),"",AH190&amp;" - "&amp;AJ190)</f>
        <v>3 - 2</v>
      </c>
      <c r="BE190" s="132">
        <f>BE189+AK190</f>
        <v>4</v>
      </c>
      <c r="BF190" s="132">
        <f>BF189+AL190</f>
        <v>2</v>
      </c>
      <c r="BH190" s="129" t="str">
        <f>D190</f>
        <v>C</v>
      </c>
      <c r="BI190" s="130" t="str">
        <f t="shared" si="291"/>
        <v>Sirli JAANIMÄGI</v>
      </c>
      <c r="BJ190" s="129" t="str">
        <f>G190</f>
        <v>Y</v>
      </c>
      <c r="BK190" s="130" t="str">
        <f t="shared" si="292"/>
        <v>Ketrin SALUMAA</v>
      </c>
      <c r="BL190" s="135">
        <f t="shared" si="294"/>
        <v>5</v>
      </c>
      <c r="BM190" s="135">
        <f t="shared" si="295"/>
        <v>11</v>
      </c>
      <c r="BN190" s="135">
        <f t="shared" si="296"/>
        <v>10</v>
      </c>
      <c r="BO190" s="135">
        <f t="shared" si="297"/>
        <v>12</v>
      </c>
      <c r="BP190" s="135">
        <f t="shared" si="298"/>
        <v>11</v>
      </c>
      <c r="BQ190" s="135">
        <f t="shared" si="299"/>
        <v>5</v>
      </c>
      <c r="BR190" s="135">
        <f t="shared" si="300"/>
        <v>11</v>
      </c>
      <c r="BS190" s="135">
        <f t="shared" si="301"/>
        <v>8</v>
      </c>
      <c r="BT190" s="135">
        <f t="shared" si="302"/>
        <v>11</v>
      </c>
      <c r="BU190" s="135">
        <f t="shared" si="303"/>
        <v>7</v>
      </c>
      <c r="BV190" s="136" t="str">
        <f>IF(AND(AH190=0,AJ190=0),"",AH190&amp;" - "&amp;AJ190)</f>
        <v>3 - 2</v>
      </c>
      <c r="BW190" s="138">
        <f>BW189+AK190</f>
        <v>4</v>
      </c>
      <c r="BX190" s="138">
        <f>AL190+BX189</f>
        <v>2</v>
      </c>
      <c r="BZ190" s="109" t="str">
        <f>IF(BL190="","",BI190)</f>
        <v>Sirli JAANIMÄGI</v>
      </c>
      <c r="CA190" s="109" t="str">
        <f>IF(BZ190="","",CA184)</f>
        <v>TalTech SK / Rakvere SK</v>
      </c>
      <c r="CB190" s="109" t="str">
        <f>IF(BL190="","",BK190)</f>
        <v>Ketrin SALUMAA</v>
      </c>
      <c r="CC190" s="109" t="str">
        <f>IF(CB190="","",CC184)</f>
        <v>Pärnu-Jaagupi LTK</v>
      </c>
      <c r="CE190" s="109" t="str">
        <f t="shared" si="212"/>
        <v>3:2</v>
      </c>
      <c r="CF190" s="109" t="str">
        <f>IF(AH190=AJ190,"",IF(AH190&gt;AJ190,E190,H190))</f>
        <v>Sirli JAANIMÄGI</v>
      </c>
      <c r="CG190" s="109" t="str">
        <f>IF(AH190=AJ190,"",IF(AH190&gt;AJ190,H190,E190))</f>
        <v>Ketrin SALUMAA</v>
      </c>
    </row>
    <row r="191" spans="1:85" hidden="1" outlineLevel="1">
      <c r="A191" s="153">
        <f t="shared" si="293"/>
        <v>19</v>
      </c>
      <c r="B191" s="96">
        <v>189</v>
      </c>
      <c r="C191" s="94">
        <v>5</v>
      </c>
      <c r="D191" s="94" t="s">
        <v>84</v>
      </c>
      <c r="E191" s="95" t="s">
        <v>158</v>
      </c>
      <c r="F191" s="94">
        <v>12</v>
      </c>
      <c r="G191" s="94" t="s">
        <v>88</v>
      </c>
      <c r="H191" s="95" t="s">
        <v>154</v>
      </c>
      <c r="I191" s="89" t="s">
        <v>82</v>
      </c>
      <c r="J191" s="89" t="s">
        <v>82</v>
      </c>
      <c r="K191" s="89" t="s">
        <v>82</v>
      </c>
      <c r="L191" s="89" t="s">
        <v>82</v>
      </c>
      <c r="M191" s="89" t="s">
        <v>82</v>
      </c>
      <c r="N191" s="96">
        <v>0</v>
      </c>
      <c r="O191" s="96">
        <v>0</v>
      </c>
      <c r="P191" s="96">
        <v>0</v>
      </c>
      <c r="Q191" s="96">
        <v>0</v>
      </c>
      <c r="R191" s="96">
        <v>0</v>
      </c>
      <c r="S191" s="96">
        <v>0</v>
      </c>
      <c r="T191" s="96">
        <v>0</v>
      </c>
      <c r="U191" s="96">
        <v>0</v>
      </c>
      <c r="V191" s="96">
        <v>0</v>
      </c>
      <c r="W191" s="96">
        <v>0</v>
      </c>
      <c r="X191" s="97">
        <v>0</v>
      </c>
      <c r="Y191" s="97">
        <v>0</v>
      </c>
      <c r="Z191" s="97">
        <v>0</v>
      </c>
      <c r="AA191" s="97">
        <v>0</v>
      </c>
      <c r="AB191" s="97">
        <v>0</v>
      </c>
      <c r="AC191" s="97">
        <v>0</v>
      </c>
      <c r="AD191" s="97">
        <v>0</v>
      </c>
      <c r="AE191" s="97">
        <v>0</v>
      </c>
      <c r="AF191" s="97">
        <v>0</v>
      </c>
      <c r="AG191" s="97">
        <v>0</v>
      </c>
      <c r="AH191" s="98">
        <v>0</v>
      </c>
      <c r="AI191" s="98" t="s">
        <v>83</v>
      </c>
      <c r="AJ191" s="98">
        <v>0</v>
      </c>
      <c r="AK191" s="128">
        <f>RANK(AH191,AH191:AJ191,1)-1</f>
        <v>0</v>
      </c>
      <c r="AL191" s="128">
        <f>RANK(AJ191,AH191:AJ191,1)-1</f>
        <v>0</v>
      </c>
      <c r="AM191" s="142">
        <v>1</v>
      </c>
      <c r="AN191" s="142">
        <v>1</v>
      </c>
      <c r="AT191" s="115"/>
      <c r="AU191" s="129" t="str">
        <f>D191</f>
        <v>B</v>
      </c>
      <c r="AV191" s="130" t="str">
        <f t="shared" si="289"/>
        <v>Raili NURGA (laen)</v>
      </c>
      <c r="AW191" s="129" t="str">
        <f>G191</f>
        <v>Z</v>
      </c>
      <c r="AX191" s="130" t="str">
        <f t="shared" si="290"/>
        <v>Karolin FIGOL</v>
      </c>
      <c r="AY191" s="129" t="str">
        <f>IF(AND(N191=0,O191=0),"",N191&amp;" - "&amp;O191)</f>
        <v/>
      </c>
      <c r="AZ191" s="129" t="str">
        <f>IF(AND(P191=0,Q191=0),"",P191&amp;" - "&amp;Q191)</f>
        <v/>
      </c>
      <c r="BA191" s="129" t="str">
        <f>IF(AND(R191=0,S191=0),"",R191&amp;" - "&amp;S191)</f>
        <v/>
      </c>
      <c r="BB191" s="129" t="str">
        <f>IF(AND(T191=0,U191=0),"",T191&amp;" - "&amp;U191)</f>
        <v/>
      </c>
      <c r="BC191" s="129" t="str">
        <f>IF(AND(V191=0,W191=0),"",V191&amp;" - "&amp;W191)</f>
        <v/>
      </c>
      <c r="BD191" s="131" t="str">
        <f>IF(AND(AH191=0,AJ191=0),"",AH191&amp;" - "&amp;AJ191)</f>
        <v/>
      </c>
      <c r="BE191" s="132">
        <f>BE190+AK191</f>
        <v>4</v>
      </c>
      <c r="BF191" s="132">
        <f>BF190+AL191</f>
        <v>2</v>
      </c>
      <c r="BH191" s="129" t="str">
        <f>D191</f>
        <v>B</v>
      </c>
      <c r="BI191" s="130" t="str">
        <f t="shared" si="291"/>
        <v>Raili NURGA (laen)</v>
      </c>
      <c r="BJ191" s="129" t="str">
        <f>G191</f>
        <v>Z</v>
      </c>
      <c r="BK191" s="130" t="str">
        <f t="shared" si="292"/>
        <v>Karolin FIGOL</v>
      </c>
      <c r="BL191" s="135" t="str">
        <f t="shared" si="294"/>
        <v/>
      </c>
      <c r="BM191" s="135" t="str">
        <f t="shared" si="295"/>
        <v/>
      </c>
      <c r="BN191" s="135" t="str">
        <f t="shared" si="296"/>
        <v/>
      </c>
      <c r="BO191" s="135" t="str">
        <f t="shared" si="297"/>
        <v/>
      </c>
      <c r="BP191" s="135" t="str">
        <f t="shared" si="298"/>
        <v/>
      </c>
      <c r="BQ191" s="135" t="str">
        <f t="shared" si="299"/>
        <v/>
      </c>
      <c r="BR191" s="135" t="str">
        <f t="shared" si="300"/>
        <v/>
      </c>
      <c r="BS191" s="135" t="str">
        <f t="shared" si="301"/>
        <v/>
      </c>
      <c r="BT191" s="135" t="str">
        <f t="shared" si="302"/>
        <v/>
      </c>
      <c r="BU191" s="135" t="str">
        <f t="shared" si="303"/>
        <v/>
      </c>
      <c r="BV191" s="136" t="str">
        <f>IF(AND(AH191=0,AJ191=0),"",AH191&amp;" - "&amp;AJ191)</f>
        <v/>
      </c>
      <c r="BW191" s="138">
        <f>BW190+AK191</f>
        <v>4</v>
      </c>
      <c r="BX191" s="138">
        <f>AL191+BX190</f>
        <v>2</v>
      </c>
      <c r="BZ191" s="109" t="str">
        <f>IF(BL191="","",BI191)</f>
        <v/>
      </c>
      <c r="CA191" s="109" t="str">
        <f>IF(BZ191="","",CA184)</f>
        <v/>
      </c>
      <c r="CB191" s="109" t="str">
        <f>IF(BL191="","",BK191)</f>
        <v/>
      </c>
      <c r="CC191" s="109" t="str">
        <f>IF(CB191="","",CC184)</f>
        <v/>
      </c>
      <c r="CE191" s="109" t="str">
        <f t="shared" si="212"/>
        <v>:</v>
      </c>
      <c r="CF191" s="109" t="str">
        <f>IF(AH191=AJ191,"",IF(AH191&gt;AJ191,E191,H191))</f>
        <v/>
      </c>
      <c r="CG191" s="109" t="str">
        <f>IF(AH191=AJ191,"",IF(AH191&gt;AJ191,H191,E191))</f>
        <v/>
      </c>
    </row>
    <row r="192" spans="1:85" hidden="1" outlineLevel="1">
      <c r="A192" s="154">
        <f t="shared" si="293"/>
        <v>19</v>
      </c>
      <c r="B192" s="101">
        <v>190</v>
      </c>
      <c r="C192" s="99"/>
      <c r="D192" s="99"/>
      <c r="E192" s="99"/>
      <c r="F192" s="99"/>
      <c r="G192" s="99"/>
      <c r="H192" s="99"/>
      <c r="I192" s="100"/>
      <c r="J192" s="100"/>
      <c r="K192" s="100"/>
      <c r="L192" s="100"/>
      <c r="M192" s="100"/>
      <c r="N192" s="101"/>
      <c r="O192" s="101"/>
      <c r="P192" s="101"/>
      <c r="Q192" s="101"/>
      <c r="R192" s="101"/>
      <c r="S192" s="101"/>
      <c r="T192" s="101"/>
      <c r="U192" s="101"/>
      <c r="V192" s="101"/>
      <c r="W192" s="101"/>
      <c r="X192" s="102"/>
      <c r="Y192" s="102"/>
      <c r="Z192" s="102"/>
      <c r="AA192" s="102"/>
      <c r="AB192" s="102"/>
      <c r="AC192" s="102"/>
      <c r="AD192" s="102"/>
      <c r="AE192" s="102"/>
      <c r="AF192" s="102"/>
      <c r="AG192" s="102"/>
      <c r="AH192" s="103"/>
      <c r="AI192" s="103"/>
      <c r="AJ192" s="104"/>
      <c r="AK192" s="144">
        <f>SUM(AK184:AK191)</f>
        <v>4</v>
      </c>
      <c r="AL192" s="144">
        <f>SUM(AL184:AL191)</f>
        <v>2</v>
      </c>
      <c r="AM192" s="145" t="str">
        <f>IF(OR(ISNA(E184),AK192=AL192),"",IF(D183&lt;G183,AK192&amp;" - "&amp;AL192,AL192&amp;" - "&amp;AK192))</f>
        <v>2 - 4</v>
      </c>
      <c r="AN192" s="145">
        <f>IF(OR(ISNA(E184),AK192=AL192),"",IF(VALUE(LEFT(AM192))&gt;VALUE(RIGHT(AM192)),2,1))</f>
        <v>1</v>
      </c>
      <c r="AT192" s="146"/>
      <c r="AU192" s="147"/>
      <c r="AV192" s="148"/>
      <c r="AW192" s="147"/>
      <c r="AX192" s="148"/>
      <c r="AY192" s="147"/>
      <c r="AZ192" s="147"/>
      <c r="BA192" s="147"/>
      <c r="BB192" s="147"/>
      <c r="BC192" s="149"/>
      <c r="BD192" s="150"/>
      <c r="BE192" s="151"/>
      <c r="BF192" s="151"/>
      <c r="BZ192" t="s">
        <v>140</v>
      </c>
      <c r="CE192" s="109" t="str">
        <f t="shared" si="212"/>
        <v>:</v>
      </c>
      <c r="CF192" s="109" t="s">
        <v>140</v>
      </c>
      <c r="CG192" s="109"/>
    </row>
    <row r="193" spans="1:85" s="109" customFormat="1" hidden="1" outlineLevel="1">
      <c r="A193" s="152">
        <f>A183+1</f>
        <v>20</v>
      </c>
      <c r="B193" s="79">
        <v>191</v>
      </c>
      <c r="C193" s="79">
        <v>3</v>
      </c>
      <c r="D193" s="80">
        <v>8</v>
      </c>
      <c r="E193" s="81" t="s">
        <v>18</v>
      </c>
      <c r="F193" s="79">
        <v>9</v>
      </c>
      <c r="G193" s="80">
        <v>6</v>
      </c>
      <c r="H193" s="81" t="s">
        <v>60</v>
      </c>
      <c r="I193" s="82"/>
      <c r="J193" s="83"/>
      <c r="K193" s="83"/>
      <c r="L193" s="83"/>
      <c r="M193" s="83"/>
      <c r="N193" s="84"/>
      <c r="O193" s="84"/>
      <c r="P193" s="84"/>
      <c r="Q193" s="84"/>
      <c r="R193" s="84"/>
      <c r="S193" s="84"/>
      <c r="T193" s="84"/>
      <c r="U193" s="84"/>
      <c r="V193" s="84"/>
      <c r="W193" s="84"/>
      <c r="X193" s="85"/>
      <c r="Y193" s="85"/>
      <c r="Z193" s="85"/>
      <c r="AA193" s="85"/>
      <c r="AB193" s="85"/>
      <c r="AC193" s="85"/>
      <c r="AD193" s="85"/>
      <c r="AE193" s="85"/>
      <c r="AF193" s="85"/>
      <c r="AG193" s="85"/>
      <c r="AH193" s="85"/>
      <c r="AI193" s="85"/>
      <c r="AJ193" s="86"/>
      <c r="AO193" s="109" t="s">
        <v>132</v>
      </c>
      <c r="AP193" s="109" t="s">
        <v>132</v>
      </c>
      <c r="AT193" s="119" t="str">
        <f>"Match no "&amp;A193</f>
        <v>Match no 20</v>
      </c>
      <c r="AU193" s="120">
        <f>BE201</f>
        <v>0</v>
      </c>
      <c r="AV193" s="121" t="str">
        <f t="shared" ref="AV193:AV201" si="305">E193</f>
        <v>-</v>
      </c>
      <c r="AW193" s="120">
        <f>BF201</f>
        <v>0</v>
      </c>
      <c r="AX193" s="121" t="str">
        <f t="shared" ref="AX193:AX201" si="306">H193</f>
        <v>Lauatennisekeskus</v>
      </c>
      <c r="AY193" s="122" t="s">
        <v>133</v>
      </c>
      <c r="AZ193" s="122" t="s">
        <v>134</v>
      </c>
      <c r="BA193" s="122" t="s">
        <v>135</v>
      </c>
      <c r="BB193" s="122" t="s">
        <v>136</v>
      </c>
      <c r="BC193" s="122" t="s">
        <v>137</v>
      </c>
      <c r="BD193" s="123" t="s">
        <v>138</v>
      </c>
      <c r="BE193" s="292" t="s">
        <v>139</v>
      </c>
      <c r="BF193" s="292"/>
      <c r="BH193" s="124">
        <f>AK202</f>
        <v>0</v>
      </c>
      <c r="BI193" s="125" t="str">
        <f t="shared" ref="BI193:BI201" si="307">E193</f>
        <v>-</v>
      </c>
      <c r="BJ193" s="124">
        <f>AL202</f>
        <v>0</v>
      </c>
      <c r="BK193" s="125" t="str">
        <f t="shared" ref="BK193:BK201" si="308">H193</f>
        <v>Lauatennisekeskus</v>
      </c>
      <c r="BL193" s="287" t="s">
        <v>133</v>
      </c>
      <c r="BM193" s="288"/>
      <c r="BN193" s="287" t="s">
        <v>134</v>
      </c>
      <c r="BO193" s="288"/>
      <c r="BP193" s="287" t="s">
        <v>135</v>
      </c>
      <c r="BQ193" s="288"/>
      <c r="BR193" s="287" t="s">
        <v>136</v>
      </c>
      <c r="BS193" s="288"/>
      <c r="BT193" s="287" t="s">
        <v>137</v>
      </c>
      <c r="BU193" s="288"/>
      <c r="BV193" s="126" t="s">
        <v>138</v>
      </c>
      <c r="BW193" s="289" t="s">
        <v>139</v>
      </c>
      <c r="BX193" s="290"/>
      <c r="BZ193" s="109" t="s">
        <v>140</v>
      </c>
      <c r="CE193" s="109" t="str">
        <f t="shared" si="212"/>
        <v>s:G</v>
      </c>
      <c r="CF193" s="109" t="s">
        <v>140</v>
      </c>
    </row>
    <row r="194" spans="1:85" s="109" customFormat="1" hidden="1" outlineLevel="1">
      <c r="A194" s="116">
        <f t="shared" ref="A194:A202" si="309">A184+1</f>
        <v>20</v>
      </c>
      <c r="B194" s="87">
        <v>192</v>
      </c>
      <c r="C194" s="87">
        <v>4</v>
      </c>
      <c r="D194" s="87" t="s">
        <v>77</v>
      </c>
      <c r="E194" s="88" t="e">
        <v>#N/A</v>
      </c>
      <c r="F194" s="87">
        <v>11</v>
      </c>
      <c r="G194" s="87" t="s">
        <v>78</v>
      </c>
      <c r="H194" s="88" t="e">
        <v>#N/A</v>
      </c>
      <c r="I194" s="89" t="s">
        <v>82</v>
      </c>
      <c r="J194" s="89" t="s">
        <v>82</v>
      </c>
      <c r="K194" s="89" t="s">
        <v>82</v>
      </c>
      <c r="L194" s="89" t="s">
        <v>82</v>
      </c>
      <c r="M194" s="89" t="s">
        <v>82</v>
      </c>
      <c r="N194" s="87">
        <v>0</v>
      </c>
      <c r="O194" s="87">
        <v>0</v>
      </c>
      <c r="P194" s="87">
        <v>0</v>
      </c>
      <c r="Q194" s="87">
        <v>0</v>
      </c>
      <c r="R194" s="87">
        <v>0</v>
      </c>
      <c r="S194" s="87">
        <v>0</v>
      </c>
      <c r="T194" s="87">
        <v>0</v>
      </c>
      <c r="U194" s="87">
        <v>0</v>
      </c>
      <c r="V194" s="87">
        <v>0</v>
      </c>
      <c r="W194" s="87">
        <v>0</v>
      </c>
      <c r="X194" s="90">
        <v>0</v>
      </c>
      <c r="Y194" s="90">
        <v>0</v>
      </c>
      <c r="Z194" s="90">
        <v>0</v>
      </c>
      <c r="AA194" s="90">
        <v>0</v>
      </c>
      <c r="AB194" s="90">
        <v>0</v>
      </c>
      <c r="AC194" s="90">
        <v>0</v>
      </c>
      <c r="AD194" s="90">
        <v>0</v>
      </c>
      <c r="AE194" s="90">
        <v>0</v>
      </c>
      <c r="AF194" s="90">
        <v>0</v>
      </c>
      <c r="AG194" s="90">
        <v>0</v>
      </c>
      <c r="AH194" s="91">
        <v>0</v>
      </c>
      <c r="AI194" s="91" t="s">
        <v>83</v>
      </c>
      <c r="AJ194" s="91">
        <v>0</v>
      </c>
      <c r="AK194" s="128">
        <f>RANK(AH194,AH194:AJ194,1)-1</f>
        <v>0</v>
      </c>
      <c r="AL194" s="128">
        <f>RANK(AJ194,AH194:AJ194,1)-1</f>
        <v>0</v>
      </c>
      <c r="AT194" s="115" t="str">
        <f>VLOOKUP(A193,Voor,4)&amp;" kell "&amp;TEXT(VLOOKUP(A193,Voor,5),"hh:mm")</f>
        <v>V voor kell 11:00</v>
      </c>
      <c r="AU194" s="129" t="str">
        <f>D194</f>
        <v>A</v>
      </c>
      <c r="AV194" s="130" t="e">
        <f t="shared" si="305"/>
        <v>#N/A</v>
      </c>
      <c r="AW194" s="129" t="str">
        <f>G194</f>
        <v>Y</v>
      </c>
      <c r="AX194" s="130" t="e">
        <f t="shared" si="306"/>
        <v>#N/A</v>
      </c>
      <c r="AY194" s="129" t="str">
        <f>IF(AND(N194=0,O194=0),"",N194&amp;" - "&amp;O194)</f>
        <v/>
      </c>
      <c r="AZ194" s="129" t="str">
        <f>IF(AND(P194=0,Q194=0),"",P194&amp;" - "&amp;Q194)</f>
        <v/>
      </c>
      <c r="BA194" s="129" t="str">
        <f>IF(AND(R194=0,S194=0),"",R194&amp;" - "&amp;S194)</f>
        <v/>
      </c>
      <c r="BB194" s="129" t="str">
        <f>IF(AND(T194=0,U194=0),"",T194&amp;" - "&amp;U194)</f>
        <v/>
      </c>
      <c r="BC194" s="129" t="str">
        <f>IF(AND(V194=0,W194=0),"",V194&amp;" - "&amp;W194)</f>
        <v/>
      </c>
      <c r="BD194" s="131" t="str">
        <f>IF(AND(AH194=0,AJ194=0),"",AH194&amp;" - "&amp;AJ194)</f>
        <v/>
      </c>
      <c r="BE194" s="132">
        <f>AK194</f>
        <v>0</v>
      </c>
      <c r="BF194" s="132">
        <f>AL194</f>
        <v>0</v>
      </c>
      <c r="BH194" s="133" t="str">
        <f>D194</f>
        <v>A</v>
      </c>
      <c r="BI194" s="134" t="e">
        <f t="shared" si="307"/>
        <v>#N/A</v>
      </c>
      <c r="BJ194" s="133" t="str">
        <f>G194</f>
        <v>Y</v>
      </c>
      <c r="BK194" s="134" t="e">
        <f t="shared" si="308"/>
        <v>#N/A</v>
      </c>
      <c r="BL194" s="135" t="str">
        <f t="shared" ref="BL194:BL201" si="310">IF(AND(N194=0,O194=0),"",N194)</f>
        <v/>
      </c>
      <c r="BM194" s="135" t="str">
        <f t="shared" ref="BM194:BM201" si="311">IF(AND(N194=0,O194=0),"",O194)</f>
        <v/>
      </c>
      <c r="BN194" s="135" t="str">
        <f t="shared" ref="BN194:BN201" si="312">IF(AND(P194=0,Q194=0),"",P194)</f>
        <v/>
      </c>
      <c r="BO194" s="135" t="str">
        <f t="shared" ref="BO194:BO201" si="313">IF(AND(P194=0,Q194=0),"",Q194)</f>
        <v/>
      </c>
      <c r="BP194" s="135" t="str">
        <f t="shared" ref="BP194:BP201" si="314">IF(AND(R194=0,S194=0),"",R194)</f>
        <v/>
      </c>
      <c r="BQ194" s="135" t="str">
        <f t="shared" ref="BQ194:BQ201" si="315">IF(AND(R194=0,S194=0),"",S194)</f>
        <v/>
      </c>
      <c r="BR194" s="135" t="str">
        <f t="shared" ref="BR194:BR201" si="316">IF(AND(T194=0,U194=0),"",T194)</f>
        <v/>
      </c>
      <c r="BS194" s="135" t="str">
        <f t="shared" ref="BS194:BS201" si="317">IF(AND(T194=0,U194=0),"",U194)</f>
        <v/>
      </c>
      <c r="BT194" s="135" t="str">
        <f t="shared" ref="BT194:BT201" si="318">IF(AND(V194=0,W194=0),"",V194)</f>
        <v/>
      </c>
      <c r="BU194" s="135" t="str">
        <f t="shared" ref="BU194:BU201" si="319">IF(AND(V194=0,W194=0),"",W194)</f>
        <v/>
      </c>
      <c r="BV194" s="136" t="str">
        <f>IF(AND(AH194=0,AJ194=0),"",AH194&amp;" - "&amp;AJ194)</f>
        <v/>
      </c>
      <c r="BW194" s="137">
        <f>AK194</f>
        <v>0</v>
      </c>
      <c r="BX194" s="137">
        <f>AL194</f>
        <v>0</v>
      </c>
      <c r="BZ194" s="109" t="str">
        <f>IF(BL194="","",BI194)</f>
        <v/>
      </c>
      <c r="CA194" s="109" t="str">
        <f>IF(BZ194="","",BI193)</f>
        <v/>
      </c>
      <c r="CB194" s="109" t="str">
        <f>IF(BL194="","",BK194)</f>
        <v/>
      </c>
      <c r="CC194" s="109" t="str">
        <f>IF(CB194="","",BK193)</f>
        <v/>
      </c>
      <c r="CE194" s="109" t="str">
        <f t="shared" si="212"/>
        <v>:</v>
      </c>
      <c r="CF194" s="109" t="str">
        <f>IF(AH194=AJ194,"",IF(AH194&gt;AJ194,E194,H194))</f>
        <v/>
      </c>
      <c r="CG194" s="109" t="str">
        <f>IF(AH194=AJ194,"",IF(AH194&gt;AJ194,H194,E194))</f>
        <v/>
      </c>
    </row>
    <row r="195" spans="1:85" s="109" customFormat="1" hidden="1" outlineLevel="1">
      <c r="A195" s="116">
        <f t="shared" si="309"/>
        <v>20</v>
      </c>
      <c r="B195" s="87">
        <v>193</v>
      </c>
      <c r="C195" s="87">
        <v>5</v>
      </c>
      <c r="D195" s="87" t="s">
        <v>84</v>
      </c>
      <c r="E195" s="88" t="e">
        <v>#N/A</v>
      </c>
      <c r="F195" s="87">
        <v>10</v>
      </c>
      <c r="G195" s="87" t="s">
        <v>85</v>
      </c>
      <c r="H195" s="88" t="e">
        <v>#N/A</v>
      </c>
      <c r="I195" s="89" t="s">
        <v>82</v>
      </c>
      <c r="J195" s="89" t="s">
        <v>82</v>
      </c>
      <c r="K195" s="89" t="s">
        <v>82</v>
      </c>
      <c r="L195" s="89" t="s">
        <v>82</v>
      </c>
      <c r="M195" s="89" t="s">
        <v>82</v>
      </c>
      <c r="N195" s="87">
        <v>0</v>
      </c>
      <c r="O195" s="87">
        <v>0</v>
      </c>
      <c r="P195" s="87">
        <v>0</v>
      </c>
      <c r="Q195" s="87">
        <v>0</v>
      </c>
      <c r="R195" s="87">
        <v>0</v>
      </c>
      <c r="S195" s="87">
        <v>0</v>
      </c>
      <c r="T195" s="87">
        <v>0</v>
      </c>
      <c r="U195" s="87">
        <v>0</v>
      </c>
      <c r="V195" s="87">
        <v>0</v>
      </c>
      <c r="W195" s="87">
        <v>0</v>
      </c>
      <c r="X195" s="90">
        <v>0</v>
      </c>
      <c r="Y195" s="90">
        <v>0</v>
      </c>
      <c r="Z195" s="90">
        <v>0</v>
      </c>
      <c r="AA195" s="90">
        <v>0</v>
      </c>
      <c r="AB195" s="90">
        <v>0</v>
      </c>
      <c r="AC195" s="90">
        <v>0</v>
      </c>
      <c r="AD195" s="90">
        <v>0</v>
      </c>
      <c r="AE195" s="90">
        <v>0</v>
      </c>
      <c r="AF195" s="90">
        <v>0</v>
      </c>
      <c r="AG195" s="90">
        <v>0</v>
      </c>
      <c r="AH195" s="91">
        <v>0</v>
      </c>
      <c r="AI195" s="91" t="s">
        <v>83</v>
      </c>
      <c r="AJ195" s="91">
        <v>0</v>
      </c>
      <c r="AK195" s="128">
        <f>RANK(AH195,AH195:AJ195,1)-1</f>
        <v>0</v>
      </c>
      <c r="AL195" s="128">
        <f>RANK(AJ195,AH195:AJ195,1)-1</f>
        <v>0</v>
      </c>
      <c r="AT195" s="115" t="str">
        <f>"Laud: "&amp;VLOOKUP(A193,Voor,8)</f>
        <v xml:space="preserve">Laud: </v>
      </c>
      <c r="AU195" s="129" t="str">
        <f>D195</f>
        <v>B</v>
      </c>
      <c r="AV195" s="130" t="e">
        <f t="shared" si="305"/>
        <v>#N/A</v>
      </c>
      <c r="AW195" s="129" t="str">
        <f>G195</f>
        <v>X</v>
      </c>
      <c r="AX195" s="130" t="e">
        <f t="shared" si="306"/>
        <v>#N/A</v>
      </c>
      <c r="AY195" s="129" t="str">
        <f>IF(AND(N195=0,O195=0),"",N195&amp;" - "&amp;O195)</f>
        <v/>
      </c>
      <c r="AZ195" s="129" t="str">
        <f>IF(AND(P195=0,Q195=0),"",P195&amp;" - "&amp;Q195)</f>
        <v/>
      </c>
      <c r="BA195" s="129" t="str">
        <f>IF(AND(R195=0,S195=0),"",R195&amp;" - "&amp;S195)</f>
        <v/>
      </c>
      <c r="BB195" s="129" t="str">
        <f>IF(AND(T195=0,U195=0),"",T195&amp;" - "&amp;U195)</f>
        <v/>
      </c>
      <c r="BC195" s="129" t="str">
        <f>IF(AND(V195=0,W195=0),"",V195&amp;" - "&amp;W195)</f>
        <v/>
      </c>
      <c r="BD195" s="131" t="str">
        <f>IF(AND(AH195=0,AJ195=0),"",AH195&amp;" - "&amp;AJ195)</f>
        <v/>
      </c>
      <c r="BE195" s="132">
        <f t="shared" ref="BE195:BF197" si="320">BE194+AK195</f>
        <v>0</v>
      </c>
      <c r="BF195" s="132">
        <f t="shared" si="320"/>
        <v>0</v>
      </c>
      <c r="BH195" s="129" t="str">
        <f>D195</f>
        <v>B</v>
      </c>
      <c r="BI195" s="130" t="e">
        <f t="shared" si="307"/>
        <v>#N/A</v>
      </c>
      <c r="BJ195" s="129" t="str">
        <f>G195</f>
        <v>X</v>
      </c>
      <c r="BK195" s="130" t="e">
        <f t="shared" si="308"/>
        <v>#N/A</v>
      </c>
      <c r="BL195" s="135" t="str">
        <f t="shared" si="310"/>
        <v/>
      </c>
      <c r="BM195" s="135" t="str">
        <f t="shared" si="311"/>
        <v/>
      </c>
      <c r="BN195" s="135" t="str">
        <f t="shared" si="312"/>
        <v/>
      </c>
      <c r="BO195" s="135" t="str">
        <f t="shared" si="313"/>
        <v/>
      </c>
      <c r="BP195" s="135" t="str">
        <f t="shared" si="314"/>
        <v/>
      </c>
      <c r="BQ195" s="135" t="str">
        <f t="shared" si="315"/>
        <v/>
      </c>
      <c r="BR195" s="135" t="str">
        <f t="shared" si="316"/>
        <v/>
      </c>
      <c r="BS195" s="135" t="str">
        <f t="shared" si="317"/>
        <v/>
      </c>
      <c r="BT195" s="135" t="str">
        <f t="shared" si="318"/>
        <v/>
      </c>
      <c r="BU195" s="135" t="str">
        <f t="shared" si="319"/>
        <v/>
      </c>
      <c r="BV195" s="136" t="str">
        <f>IF(AND(AH195=0,AJ195=0),"",AH195&amp;" - "&amp;AJ195)</f>
        <v/>
      </c>
      <c r="BW195" s="138">
        <f>BW194+AK195</f>
        <v>0</v>
      </c>
      <c r="BX195" s="138">
        <f>AL195+BX194</f>
        <v>0</v>
      </c>
      <c r="BZ195" s="109" t="str">
        <f>IF(BL195="","",BI195)</f>
        <v/>
      </c>
      <c r="CA195" s="109" t="str">
        <f>IF(BZ195="","",CA194)</f>
        <v/>
      </c>
      <c r="CB195" s="109" t="str">
        <f>IF(BL195="","",BK195)</f>
        <v/>
      </c>
      <c r="CC195" s="109" t="str">
        <f>IF(CB195="","",CC194)</f>
        <v/>
      </c>
      <c r="CE195" s="109" t="str">
        <f t="shared" si="212"/>
        <v>:</v>
      </c>
      <c r="CF195" s="109" t="str">
        <f>IF(AH195=AJ195,"",IF(AH195&gt;AJ195,E195,H195))</f>
        <v/>
      </c>
      <c r="CG195" s="109" t="str">
        <f>IF(AH195=AJ195,"",IF(AH195&gt;AJ195,H195,E195))</f>
        <v/>
      </c>
    </row>
    <row r="196" spans="1:85" s="109" customFormat="1" hidden="1" outlineLevel="1">
      <c r="A196" s="116">
        <f t="shared" si="309"/>
        <v>20</v>
      </c>
      <c r="B196" s="87">
        <v>194</v>
      </c>
      <c r="C196" s="87">
        <v>6</v>
      </c>
      <c r="D196" s="87" t="s">
        <v>87</v>
      </c>
      <c r="E196" s="88" t="e">
        <v>#N/A</v>
      </c>
      <c r="F196" s="87">
        <v>12</v>
      </c>
      <c r="G196" s="87" t="s">
        <v>88</v>
      </c>
      <c r="H196" s="88" t="e">
        <v>#N/A</v>
      </c>
      <c r="I196" s="89" t="s">
        <v>82</v>
      </c>
      <c r="J196" s="89" t="s">
        <v>82</v>
      </c>
      <c r="K196" s="89" t="s">
        <v>82</v>
      </c>
      <c r="L196" s="89" t="s">
        <v>82</v>
      </c>
      <c r="M196" s="89" t="s">
        <v>82</v>
      </c>
      <c r="N196" s="87">
        <v>0</v>
      </c>
      <c r="O196" s="87">
        <v>0</v>
      </c>
      <c r="P196" s="87">
        <v>0</v>
      </c>
      <c r="Q196" s="87">
        <v>0</v>
      </c>
      <c r="R196" s="87">
        <v>0</v>
      </c>
      <c r="S196" s="87">
        <v>0</v>
      </c>
      <c r="T196" s="87">
        <v>0</v>
      </c>
      <c r="U196" s="87">
        <v>0</v>
      </c>
      <c r="V196" s="87">
        <v>0</v>
      </c>
      <c r="W196" s="87">
        <v>0</v>
      </c>
      <c r="X196" s="90">
        <v>0</v>
      </c>
      <c r="Y196" s="90">
        <v>0</v>
      </c>
      <c r="Z196" s="90">
        <v>0</v>
      </c>
      <c r="AA196" s="90">
        <v>0</v>
      </c>
      <c r="AB196" s="90">
        <v>0</v>
      </c>
      <c r="AC196" s="90">
        <v>0</v>
      </c>
      <c r="AD196" s="90">
        <v>0</v>
      </c>
      <c r="AE196" s="90">
        <v>0</v>
      </c>
      <c r="AF196" s="90">
        <v>0</v>
      </c>
      <c r="AG196" s="90">
        <v>0</v>
      </c>
      <c r="AH196" s="91">
        <v>0</v>
      </c>
      <c r="AI196" s="91" t="s">
        <v>83</v>
      </c>
      <c r="AJ196" s="91">
        <v>0</v>
      </c>
      <c r="AK196" s="128">
        <f>RANK(AH196,AH196:AJ196,1)-1</f>
        <v>0</v>
      </c>
      <c r="AL196" s="128">
        <f>RANK(AJ196,AH196:AJ196,1)-1</f>
        <v>0</v>
      </c>
      <c r="AT196" s="115"/>
      <c r="AU196" s="129" t="str">
        <f>D196</f>
        <v>C</v>
      </c>
      <c r="AV196" s="130" t="e">
        <f t="shared" si="305"/>
        <v>#N/A</v>
      </c>
      <c r="AW196" s="129" t="str">
        <f>G196</f>
        <v>Z</v>
      </c>
      <c r="AX196" s="130" t="e">
        <f t="shared" si="306"/>
        <v>#N/A</v>
      </c>
      <c r="AY196" s="129" t="str">
        <f>IF(AND(N196=0,O196=0),"",N196&amp;" - "&amp;O196)</f>
        <v/>
      </c>
      <c r="AZ196" s="129" t="str">
        <f>IF(AND(P196=0,Q196=0),"",P196&amp;" - "&amp;Q196)</f>
        <v/>
      </c>
      <c r="BA196" s="129" t="str">
        <f>IF(AND(R196=0,S196=0),"",R196&amp;" - "&amp;S196)</f>
        <v/>
      </c>
      <c r="BB196" s="129" t="str">
        <f>IF(AND(T196=0,U196=0),"",T196&amp;" - "&amp;U196)</f>
        <v/>
      </c>
      <c r="BC196" s="129" t="str">
        <f>IF(AND(V196=0,W196=0),"",V196&amp;" - "&amp;W196)</f>
        <v/>
      </c>
      <c r="BD196" s="131" t="str">
        <f>IF(AND(AH196=0,AJ196=0),"",AH196&amp;" - "&amp;AJ196)</f>
        <v/>
      </c>
      <c r="BE196" s="132">
        <f t="shared" si="320"/>
        <v>0</v>
      </c>
      <c r="BF196" s="132">
        <f t="shared" si="320"/>
        <v>0</v>
      </c>
      <c r="BH196" s="129" t="str">
        <f>D196</f>
        <v>C</v>
      </c>
      <c r="BI196" s="130" t="e">
        <f t="shared" si="307"/>
        <v>#N/A</v>
      </c>
      <c r="BJ196" s="129" t="str">
        <f>G196</f>
        <v>Z</v>
      </c>
      <c r="BK196" s="130" t="e">
        <f t="shared" si="308"/>
        <v>#N/A</v>
      </c>
      <c r="BL196" s="135" t="str">
        <f t="shared" si="310"/>
        <v/>
      </c>
      <c r="BM196" s="135" t="str">
        <f t="shared" si="311"/>
        <v/>
      </c>
      <c r="BN196" s="135" t="str">
        <f t="shared" si="312"/>
        <v/>
      </c>
      <c r="BO196" s="135" t="str">
        <f t="shared" si="313"/>
        <v/>
      </c>
      <c r="BP196" s="135" t="str">
        <f t="shared" si="314"/>
        <v/>
      </c>
      <c r="BQ196" s="135" t="str">
        <f t="shared" si="315"/>
        <v/>
      </c>
      <c r="BR196" s="135" t="str">
        <f t="shared" si="316"/>
        <v/>
      </c>
      <c r="BS196" s="135" t="str">
        <f t="shared" si="317"/>
        <v/>
      </c>
      <c r="BT196" s="135" t="str">
        <f t="shared" si="318"/>
        <v/>
      </c>
      <c r="BU196" s="135" t="str">
        <f t="shared" si="319"/>
        <v/>
      </c>
      <c r="BV196" s="136" t="str">
        <f>IF(AND(AH196=0,AJ196=0),"",AH196&amp;" - "&amp;AJ196)</f>
        <v/>
      </c>
      <c r="BW196" s="138">
        <f>BW195+AK196</f>
        <v>0</v>
      </c>
      <c r="BX196" s="138">
        <f>AL196+BX195</f>
        <v>0</v>
      </c>
      <c r="BZ196" s="109" t="str">
        <f>IF(BL196="","",BI196)</f>
        <v/>
      </c>
      <c r="CA196" s="109" t="str">
        <f>IF(BZ196="","",CA194)</f>
        <v/>
      </c>
      <c r="CB196" s="109" t="str">
        <f>IF(BL196="","",BK196)</f>
        <v/>
      </c>
      <c r="CC196" s="109" t="str">
        <f>IF(CB196="","",CC194)</f>
        <v/>
      </c>
      <c r="CE196" s="109" t="str">
        <f t="shared" si="212"/>
        <v>:</v>
      </c>
      <c r="CF196" s="109" t="str">
        <f>IF(AH196=AJ196,"",IF(AH196&gt;AJ196,E196,H196))</f>
        <v/>
      </c>
      <c r="CG196" s="109" t="str">
        <f>IF(AH196=AJ196,"",IF(AH196&gt;AJ196,H196,E196))</f>
        <v/>
      </c>
    </row>
    <row r="197" spans="1:85" s="109" customFormat="1" hidden="1" outlineLevel="1">
      <c r="A197" s="116">
        <f t="shared" si="309"/>
        <v>20</v>
      </c>
      <c r="B197" s="87">
        <v>195</v>
      </c>
      <c r="C197" s="92">
        <v>7</v>
      </c>
      <c r="D197" s="87"/>
      <c r="E197" s="88" t="e">
        <v>#N/A</v>
      </c>
      <c r="F197" s="92">
        <v>13</v>
      </c>
      <c r="G197" s="87"/>
      <c r="H197" s="88" t="e">
        <v>#N/A</v>
      </c>
      <c r="I197" s="291" t="s">
        <v>82</v>
      </c>
      <c r="J197" s="291" t="s">
        <v>82</v>
      </c>
      <c r="K197" s="291" t="s">
        <v>82</v>
      </c>
      <c r="L197" s="291" t="s">
        <v>82</v>
      </c>
      <c r="M197" s="291" t="s">
        <v>82</v>
      </c>
      <c r="N197" s="285">
        <v>0</v>
      </c>
      <c r="O197" s="285">
        <v>0</v>
      </c>
      <c r="P197" s="285">
        <v>0</v>
      </c>
      <c r="Q197" s="285">
        <v>0</v>
      </c>
      <c r="R197" s="285">
        <v>0</v>
      </c>
      <c r="S197" s="285">
        <v>0</v>
      </c>
      <c r="T197" s="285">
        <v>0</v>
      </c>
      <c r="U197" s="285">
        <v>0</v>
      </c>
      <c r="V197" s="285">
        <v>0</v>
      </c>
      <c r="W197" s="285">
        <v>0</v>
      </c>
      <c r="X197" s="293">
        <v>0</v>
      </c>
      <c r="Y197" s="293">
        <v>0</v>
      </c>
      <c r="Z197" s="293">
        <v>0</v>
      </c>
      <c r="AA197" s="293">
        <v>0</v>
      </c>
      <c r="AB197" s="293">
        <v>0</v>
      </c>
      <c r="AC197" s="293">
        <v>0</v>
      </c>
      <c r="AD197" s="293">
        <v>0</v>
      </c>
      <c r="AE197" s="293">
        <v>0</v>
      </c>
      <c r="AF197" s="293">
        <v>0</v>
      </c>
      <c r="AG197" s="293">
        <v>0</v>
      </c>
      <c r="AH197" s="295">
        <v>0</v>
      </c>
      <c r="AI197" s="295" t="s">
        <v>83</v>
      </c>
      <c r="AJ197" s="295">
        <v>0</v>
      </c>
      <c r="AK197" s="298">
        <f>RANK(AH197,AH197:AJ197,1)-1</f>
        <v>0</v>
      </c>
      <c r="AL197" s="299">
        <f>RANK(AJ197,AH197:AJ197,1)-1</f>
        <v>0</v>
      </c>
      <c r="AT197" s="115"/>
      <c r="AU197" s="300" t="s">
        <v>143</v>
      </c>
      <c r="AV197" s="130" t="e">
        <f t="shared" si="305"/>
        <v>#N/A</v>
      </c>
      <c r="AW197" s="300" t="s">
        <v>143</v>
      </c>
      <c r="AX197" s="130" t="e">
        <f t="shared" si="306"/>
        <v>#N/A</v>
      </c>
      <c r="AY197" s="302" t="str">
        <f>IF(AND(N197=0,O197=0),"",N197&amp;" - "&amp;O197)</f>
        <v/>
      </c>
      <c r="AZ197" s="302" t="str">
        <f>IF(AND(P197=0,Q197=0),"",P197&amp;" - "&amp;Q197)</f>
        <v/>
      </c>
      <c r="BA197" s="302" t="str">
        <f>IF(AND(R197=0,S197=0),"",R197&amp;" - "&amp;S197)</f>
        <v/>
      </c>
      <c r="BB197" s="302" t="str">
        <f>IF(AND(T197=0,U197=0),"",T197&amp;" - "&amp;U197)</f>
        <v/>
      </c>
      <c r="BC197" s="302" t="str">
        <f>IF(AND(V197=0,W197=0),"",V197&amp;" - "&amp;W197)</f>
        <v/>
      </c>
      <c r="BD197" s="309" t="str">
        <f>IF(AND(AH197=0,AJ197=0),"",AH197&amp;" - "&amp;AJ197)</f>
        <v/>
      </c>
      <c r="BE197" s="297">
        <f t="shared" si="320"/>
        <v>0</v>
      </c>
      <c r="BF197" s="297">
        <f t="shared" si="320"/>
        <v>0</v>
      </c>
      <c r="BH197" s="129"/>
      <c r="BI197" s="130" t="e">
        <f t="shared" si="307"/>
        <v>#N/A</v>
      </c>
      <c r="BJ197" s="129"/>
      <c r="BK197" s="130" t="e">
        <f t="shared" si="308"/>
        <v>#N/A</v>
      </c>
      <c r="BL197" s="305" t="str">
        <f t="shared" si="310"/>
        <v/>
      </c>
      <c r="BM197" s="305" t="str">
        <f t="shared" si="311"/>
        <v/>
      </c>
      <c r="BN197" s="305" t="str">
        <f t="shared" si="312"/>
        <v/>
      </c>
      <c r="BO197" s="305" t="str">
        <f t="shared" si="313"/>
        <v/>
      </c>
      <c r="BP197" s="305" t="str">
        <f t="shared" si="314"/>
        <v/>
      </c>
      <c r="BQ197" s="305" t="str">
        <f t="shared" si="315"/>
        <v/>
      </c>
      <c r="BR197" s="305" t="str">
        <f t="shared" si="316"/>
        <v/>
      </c>
      <c r="BS197" s="305" t="str">
        <f t="shared" si="317"/>
        <v/>
      </c>
      <c r="BT197" s="305" t="str">
        <f t="shared" si="318"/>
        <v/>
      </c>
      <c r="BU197" s="305" t="str">
        <f t="shared" si="319"/>
        <v/>
      </c>
      <c r="BV197" s="307" t="str">
        <f>IF(AND(AH197=0,AJ197=0),"",AH197&amp;" - "&amp;AJ197)</f>
        <v/>
      </c>
      <c r="BW197" s="303">
        <f>AK197+BW196</f>
        <v>0</v>
      </c>
      <c r="BX197" s="303">
        <f>AL197+BX196</f>
        <v>0</v>
      </c>
      <c r="CE197" s="109" t="str">
        <f t="shared" ref="CE197:CE260" si="321">IF(LEFT(BV197)&gt;RIGHT(BV197),LEFT(BV197)&amp;":"&amp;RIGHT(BV197),RIGHT(BV197)&amp;":"&amp;LEFT(BV197))</f>
        <v>:</v>
      </c>
    </row>
    <row r="198" spans="1:85" s="109" customFormat="1" hidden="1" outlineLevel="1">
      <c r="A198" s="116">
        <f t="shared" si="309"/>
        <v>20</v>
      </c>
      <c r="B198" s="87">
        <v>196</v>
      </c>
      <c r="C198" s="92">
        <v>8</v>
      </c>
      <c r="D198" s="87"/>
      <c r="E198" s="88" t="e">
        <v>#N/A</v>
      </c>
      <c r="F198" s="92">
        <v>14</v>
      </c>
      <c r="G198" s="87"/>
      <c r="H198" s="88" t="e">
        <v>#N/A</v>
      </c>
      <c r="I198" s="291"/>
      <c r="J198" s="291"/>
      <c r="K198" s="291"/>
      <c r="L198" s="291"/>
      <c r="M198" s="291"/>
      <c r="N198" s="286"/>
      <c r="O198" s="286"/>
      <c r="P198" s="286"/>
      <c r="Q198" s="286"/>
      <c r="R198" s="286"/>
      <c r="S198" s="286"/>
      <c r="T198" s="286"/>
      <c r="U198" s="286"/>
      <c r="V198" s="286"/>
      <c r="W198" s="286"/>
      <c r="X198" s="294"/>
      <c r="Y198" s="294"/>
      <c r="Z198" s="294"/>
      <c r="AA198" s="294"/>
      <c r="AB198" s="294"/>
      <c r="AC198" s="294"/>
      <c r="AD198" s="294"/>
      <c r="AE198" s="294"/>
      <c r="AF198" s="294"/>
      <c r="AG198" s="294"/>
      <c r="AH198" s="296"/>
      <c r="AI198" s="296"/>
      <c r="AJ198" s="296"/>
      <c r="AK198" s="298"/>
      <c r="AL198" s="299"/>
      <c r="AT198" s="115"/>
      <c r="AU198" s="301"/>
      <c r="AV198" s="130" t="e">
        <f t="shared" si="305"/>
        <v>#N/A</v>
      </c>
      <c r="AW198" s="301"/>
      <c r="AX198" s="130" t="e">
        <f t="shared" si="306"/>
        <v>#N/A</v>
      </c>
      <c r="AY198" s="302"/>
      <c r="AZ198" s="302"/>
      <c r="BA198" s="302"/>
      <c r="BB198" s="302"/>
      <c r="BC198" s="302"/>
      <c r="BD198" s="309"/>
      <c r="BE198" s="297"/>
      <c r="BF198" s="297"/>
      <c r="BH198" s="129"/>
      <c r="BI198" s="130" t="e">
        <f t="shared" si="307"/>
        <v>#N/A</v>
      </c>
      <c r="BJ198" s="129"/>
      <c r="BK198" s="130" t="e">
        <f t="shared" si="308"/>
        <v>#N/A</v>
      </c>
      <c r="BL198" s="306" t="str">
        <f t="shared" si="310"/>
        <v/>
      </c>
      <c r="BM198" s="306" t="str">
        <f t="shared" si="311"/>
        <v/>
      </c>
      <c r="BN198" s="306" t="str">
        <f t="shared" si="312"/>
        <v/>
      </c>
      <c r="BO198" s="306" t="str">
        <f t="shared" si="313"/>
        <v/>
      </c>
      <c r="BP198" s="306" t="str">
        <f t="shared" si="314"/>
        <v/>
      </c>
      <c r="BQ198" s="306" t="str">
        <f t="shared" si="315"/>
        <v/>
      </c>
      <c r="BR198" s="306" t="str">
        <f t="shared" si="316"/>
        <v/>
      </c>
      <c r="BS198" s="306" t="str">
        <f t="shared" si="317"/>
        <v/>
      </c>
      <c r="BT198" s="306" t="str">
        <f t="shared" si="318"/>
        <v/>
      </c>
      <c r="BU198" s="306" t="str">
        <f t="shared" si="319"/>
        <v/>
      </c>
      <c r="BV198" s="308"/>
      <c r="BW198" s="304"/>
      <c r="BX198" s="304"/>
      <c r="CE198" s="109" t="str">
        <f t="shared" si="321"/>
        <v>:</v>
      </c>
    </row>
    <row r="199" spans="1:85" s="109" customFormat="1" hidden="1" outlineLevel="1">
      <c r="A199" s="116">
        <f t="shared" si="309"/>
        <v>20</v>
      </c>
      <c r="B199" s="87">
        <v>197</v>
      </c>
      <c r="C199" s="87">
        <v>4</v>
      </c>
      <c r="D199" s="87" t="s">
        <v>77</v>
      </c>
      <c r="E199" s="88" t="e">
        <v>#N/A</v>
      </c>
      <c r="F199" s="87">
        <v>10</v>
      </c>
      <c r="G199" s="87" t="s">
        <v>85</v>
      </c>
      <c r="H199" s="88" t="e">
        <v>#N/A</v>
      </c>
      <c r="I199" s="89" t="s">
        <v>82</v>
      </c>
      <c r="J199" s="89" t="s">
        <v>82</v>
      </c>
      <c r="K199" s="89" t="s">
        <v>82</v>
      </c>
      <c r="L199" s="89" t="s">
        <v>82</v>
      </c>
      <c r="M199" s="89" t="s">
        <v>82</v>
      </c>
      <c r="N199" s="87">
        <v>0</v>
      </c>
      <c r="O199" s="87">
        <v>0</v>
      </c>
      <c r="P199" s="87">
        <v>0</v>
      </c>
      <c r="Q199" s="87">
        <v>0</v>
      </c>
      <c r="R199" s="87">
        <v>0</v>
      </c>
      <c r="S199" s="87">
        <v>0</v>
      </c>
      <c r="T199" s="87">
        <v>0</v>
      </c>
      <c r="U199" s="87">
        <v>0</v>
      </c>
      <c r="V199" s="87">
        <v>0</v>
      </c>
      <c r="W199" s="87">
        <v>0</v>
      </c>
      <c r="X199" s="90">
        <v>0</v>
      </c>
      <c r="Y199" s="90">
        <v>0</v>
      </c>
      <c r="Z199" s="90">
        <v>0</v>
      </c>
      <c r="AA199" s="90">
        <v>0</v>
      </c>
      <c r="AB199" s="90">
        <v>0</v>
      </c>
      <c r="AC199" s="90">
        <v>0</v>
      </c>
      <c r="AD199" s="90">
        <v>0</v>
      </c>
      <c r="AE199" s="90">
        <v>0</v>
      </c>
      <c r="AF199" s="90">
        <v>0</v>
      </c>
      <c r="AG199" s="90">
        <v>0</v>
      </c>
      <c r="AH199" s="91">
        <v>0</v>
      </c>
      <c r="AI199" s="91" t="s">
        <v>83</v>
      </c>
      <c r="AJ199" s="91">
        <v>0</v>
      </c>
      <c r="AK199" s="128">
        <f>RANK(AH199,AH199:AJ199,1)-1</f>
        <v>0</v>
      </c>
      <c r="AL199" s="128">
        <f>RANK(AJ199,AH199:AJ199,1)-1</f>
        <v>0</v>
      </c>
      <c r="AM199" s="114"/>
      <c r="AN199" s="114"/>
      <c r="AO199" s="139"/>
      <c r="AP199" s="139"/>
      <c r="AQ199" s="139"/>
      <c r="AR199" s="139"/>
      <c r="AT199" s="115"/>
      <c r="AU199" s="129" t="str">
        <f>D199</f>
        <v>A</v>
      </c>
      <c r="AV199" s="130" t="e">
        <f t="shared" si="305"/>
        <v>#N/A</v>
      </c>
      <c r="AW199" s="129" t="str">
        <f>G199</f>
        <v>X</v>
      </c>
      <c r="AX199" s="130" t="e">
        <f t="shared" si="306"/>
        <v>#N/A</v>
      </c>
      <c r="AY199" s="129" t="str">
        <f>IF(AND(N199=0,O199=0),"",N199&amp;" - "&amp;O199)</f>
        <v/>
      </c>
      <c r="AZ199" s="129" t="str">
        <f>IF(AND(P199=0,Q199=0),"",P199&amp;" - "&amp;Q199)</f>
        <v/>
      </c>
      <c r="BA199" s="129" t="str">
        <f>IF(AND(R199=0,S199=0),"",R199&amp;" - "&amp;S199)</f>
        <v/>
      </c>
      <c r="BB199" s="129" t="str">
        <f>IF(AND(T199=0,U199=0),"",T199&amp;" - "&amp;U199)</f>
        <v/>
      </c>
      <c r="BC199" s="129" t="str">
        <f>IF(AND(V199=0,W199=0),"",V199&amp;" - "&amp;W199)</f>
        <v/>
      </c>
      <c r="BD199" s="131" t="str">
        <f>IF(AND(AH199=0,AJ199=0),"",AH199&amp;" - "&amp;AJ199)</f>
        <v/>
      </c>
      <c r="BE199" s="132">
        <f>BE197+AK199</f>
        <v>0</v>
      </c>
      <c r="BF199" s="132">
        <f>BF197+AL199</f>
        <v>0</v>
      </c>
      <c r="BH199" s="129" t="str">
        <f>D199</f>
        <v>A</v>
      </c>
      <c r="BI199" s="130" t="e">
        <f t="shared" si="307"/>
        <v>#N/A</v>
      </c>
      <c r="BJ199" s="129" t="str">
        <f>G199</f>
        <v>X</v>
      </c>
      <c r="BK199" s="130" t="e">
        <f t="shared" si="308"/>
        <v>#N/A</v>
      </c>
      <c r="BL199" s="135" t="str">
        <f t="shared" si="310"/>
        <v/>
      </c>
      <c r="BM199" s="135" t="str">
        <f t="shared" si="311"/>
        <v/>
      </c>
      <c r="BN199" s="135" t="str">
        <f t="shared" si="312"/>
        <v/>
      </c>
      <c r="BO199" s="135" t="str">
        <f t="shared" si="313"/>
        <v/>
      </c>
      <c r="BP199" s="135" t="str">
        <f t="shared" si="314"/>
        <v/>
      </c>
      <c r="BQ199" s="135" t="str">
        <f t="shared" si="315"/>
        <v/>
      </c>
      <c r="BR199" s="135" t="str">
        <f t="shared" si="316"/>
        <v/>
      </c>
      <c r="BS199" s="135" t="str">
        <f t="shared" si="317"/>
        <v/>
      </c>
      <c r="BT199" s="135" t="str">
        <f t="shared" si="318"/>
        <v/>
      </c>
      <c r="BU199" s="135" t="str">
        <f t="shared" si="319"/>
        <v/>
      </c>
      <c r="BV199" s="136" t="str">
        <f>IF(AND(AH199=0,AJ199=0),"",AH199&amp;" - "&amp;AJ199)</f>
        <v/>
      </c>
      <c r="BW199" s="138">
        <f>BW197+AK199</f>
        <v>0</v>
      </c>
      <c r="BX199" s="138">
        <f>AL199+BX197</f>
        <v>0</v>
      </c>
      <c r="BZ199" s="109" t="str">
        <f>IF(BL199="","",BI199)</f>
        <v/>
      </c>
      <c r="CA199" s="109" t="str">
        <f>IF(BZ199="","",CA194)</f>
        <v/>
      </c>
      <c r="CB199" s="109" t="str">
        <f>IF(BL199="","",BK199)</f>
        <v/>
      </c>
      <c r="CC199" s="109" t="str">
        <f>IF(CB199="","",CC194)</f>
        <v/>
      </c>
      <c r="CE199" s="109" t="str">
        <f t="shared" si="321"/>
        <v>:</v>
      </c>
      <c r="CF199" s="109" t="str">
        <f>IF(AH199=AJ199,"",IF(AH199&gt;AJ199,E199,H199))</f>
        <v/>
      </c>
      <c r="CG199" s="109" t="str">
        <f>IF(AH199=AJ199,"",IF(AH199&gt;AJ199,H199,E199))</f>
        <v/>
      </c>
    </row>
    <row r="200" spans="1:85" hidden="1" outlineLevel="1">
      <c r="A200" s="116">
        <f t="shared" si="309"/>
        <v>20</v>
      </c>
      <c r="B200" s="87">
        <v>198</v>
      </c>
      <c r="C200" s="93">
        <v>6</v>
      </c>
      <c r="D200" s="93" t="s">
        <v>87</v>
      </c>
      <c r="E200" s="88" t="e">
        <v>#N/A</v>
      </c>
      <c r="F200" s="93">
        <v>11</v>
      </c>
      <c r="G200" s="93" t="s">
        <v>78</v>
      </c>
      <c r="H200" s="88" t="e">
        <v>#N/A</v>
      </c>
      <c r="I200" s="89" t="s">
        <v>82</v>
      </c>
      <c r="J200" s="89" t="s">
        <v>82</v>
      </c>
      <c r="K200" s="89" t="s">
        <v>82</v>
      </c>
      <c r="L200" s="89" t="s">
        <v>82</v>
      </c>
      <c r="M200" s="89" t="s">
        <v>82</v>
      </c>
      <c r="N200" s="87">
        <v>0</v>
      </c>
      <c r="O200" s="87">
        <v>0</v>
      </c>
      <c r="P200" s="87">
        <v>0</v>
      </c>
      <c r="Q200" s="87">
        <v>0</v>
      </c>
      <c r="R200" s="87">
        <v>0</v>
      </c>
      <c r="S200" s="87">
        <v>0</v>
      </c>
      <c r="T200" s="87">
        <v>0</v>
      </c>
      <c r="U200" s="87">
        <v>0</v>
      </c>
      <c r="V200" s="87">
        <v>0</v>
      </c>
      <c r="W200" s="87">
        <v>0</v>
      </c>
      <c r="X200" s="90">
        <v>0</v>
      </c>
      <c r="Y200" s="90">
        <v>0</v>
      </c>
      <c r="Z200" s="90">
        <v>0</v>
      </c>
      <c r="AA200" s="90">
        <v>0</v>
      </c>
      <c r="AB200" s="90">
        <v>0</v>
      </c>
      <c r="AC200" s="90">
        <v>0</v>
      </c>
      <c r="AD200" s="90">
        <v>0</v>
      </c>
      <c r="AE200" s="90">
        <v>0</v>
      </c>
      <c r="AF200" s="90">
        <v>0</v>
      </c>
      <c r="AG200" s="90">
        <v>0</v>
      </c>
      <c r="AH200" s="91">
        <v>0</v>
      </c>
      <c r="AI200" s="91" t="s">
        <v>83</v>
      </c>
      <c r="AJ200" s="91">
        <v>0</v>
      </c>
      <c r="AK200" s="128">
        <f>RANK(AH200,AH200:AJ200,1)-1</f>
        <v>0</v>
      </c>
      <c r="AL200" s="128">
        <f>RANK(AJ200,AH200:AJ200,1)-1</f>
        <v>0</v>
      </c>
      <c r="AT200" s="115"/>
      <c r="AU200" s="129" t="str">
        <f>D200</f>
        <v>C</v>
      </c>
      <c r="AV200" s="130" t="e">
        <f t="shared" si="305"/>
        <v>#N/A</v>
      </c>
      <c r="AW200" s="129" t="str">
        <f>G200</f>
        <v>Y</v>
      </c>
      <c r="AX200" s="130" t="e">
        <f t="shared" si="306"/>
        <v>#N/A</v>
      </c>
      <c r="AY200" s="129" t="str">
        <f>IF(AND(N200=0,O200=0),"",N200&amp;" - "&amp;O200)</f>
        <v/>
      </c>
      <c r="AZ200" s="129" t="str">
        <f>IF(AND(P200=0,Q200=0),"",P200&amp;" - "&amp;Q200)</f>
        <v/>
      </c>
      <c r="BA200" s="129" t="str">
        <f>IF(AND(R200=0,S200=0),"",R200&amp;" - "&amp;S200)</f>
        <v/>
      </c>
      <c r="BB200" s="129" t="str">
        <f>IF(AND(T200=0,U200=0),"",T200&amp;" - "&amp;U200)</f>
        <v/>
      </c>
      <c r="BC200" s="129" t="str">
        <f>IF(AND(V200=0,W200=0),"",V200&amp;" - "&amp;W200)</f>
        <v/>
      </c>
      <c r="BD200" s="131" t="str">
        <f>IF(AND(AH200=0,AJ200=0),"",AH200&amp;" - "&amp;AJ200)</f>
        <v/>
      </c>
      <c r="BE200" s="132">
        <f>BE199+AK200</f>
        <v>0</v>
      </c>
      <c r="BF200" s="132">
        <f>BF199+AL200</f>
        <v>0</v>
      </c>
      <c r="BH200" s="129" t="str">
        <f>D200</f>
        <v>C</v>
      </c>
      <c r="BI200" s="130" t="e">
        <f t="shared" si="307"/>
        <v>#N/A</v>
      </c>
      <c r="BJ200" s="129" t="str">
        <f>G200</f>
        <v>Y</v>
      </c>
      <c r="BK200" s="130" t="e">
        <f t="shared" si="308"/>
        <v>#N/A</v>
      </c>
      <c r="BL200" s="135" t="str">
        <f t="shared" si="310"/>
        <v/>
      </c>
      <c r="BM200" s="135" t="str">
        <f t="shared" si="311"/>
        <v/>
      </c>
      <c r="BN200" s="135" t="str">
        <f t="shared" si="312"/>
        <v/>
      </c>
      <c r="BO200" s="135" t="str">
        <f t="shared" si="313"/>
        <v/>
      </c>
      <c r="BP200" s="135" t="str">
        <f t="shared" si="314"/>
        <v/>
      </c>
      <c r="BQ200" s="135" t="str">
        <f t="shared" si="315"/>
        <v/>
      </c>
      <c r="BR200" s="135" t="str">
        <f t="shared" si="316"/>
        <v/>
      </c>
      <c r="BS200" s="135" t="str">
        <f t="shared" si="317"/>
        <v/>
      </c>
      <c r="BT200" s="135" t="str">
        <f t="shared" si="318"/>
        <v/>
      </c>
      <c r="BU200" s="135" t="str">
        <f t="shared" si="319"/>
        <v/>
      </c>
      <c r="BV200" s="136" t="str">
        <f>IF(AND(AH200=0,AJ200=0),"",AH200&amp;" - "&amp;AJ200)</f>
        <v/>
      </c>
      <c r="BW200" s="138">
        <f>BW199+AK200</f>
        <v>0</v>
      </c>
      <c r="BX200" s="138">
        <f>AL200+BX199</f>
        <v>0</v>
      </c>
      <c r="BZ200" s="109" t="str">
        <f>IF(BL200="","",BI200)</f>
        <v/>
      </c>
      <c r="CA200" s="109" t="str">
        <f>IF(BZ200="","",CA194)</f>
        <v/>
      </c>
      <c r="CB200" s="109" t="str">
        <f>IF(BL200="","",BK200)</f>
        <v/>
      </c>
      <c r="CC200" s="109" t="str">
        <f>IF(CB200="","",CC194)</f>
        <v/>
      </c>
      <c r="CE200" s="109" t="str">
        <f t="shared" si="321"/>
        <v>:</v>
      </c>
      <c r="CF200" s="109" t="str">
        <f>IF(AH200=AJ200,"",IF(AH200&gt;AJ200,E200,H200))</f>
        <v/>
      </c>
      <c r="CG200" s="109" t="str">
        <f>IF(AH200=AJ200,"",IF(AH200&gt;AJ200,H200,E200))</f>
        <v/>
      </c>
    </row>
    <row r="201" spans="1:85" hidden="1" outlineLevel="1">
      <c r="A201" s="153">
        <f t="shared" si="309"/>
        <v>20</v>
      </c>
      <c r="B201" s="96">
        <v>199</v>
      </c>
      <c r="C201" s="94">
        <v>5</v>
      </c>
      <c r="D201" s="94" t="s">
        <v>84</v>
      </c>
      <c r="E201" s="95" t="e">
        <v>#N/A</v>
      </c>
      <c r="F201" s="94">
        <v>12</v>
      </c>
      <c r="G201" s="94" t="s">
        <v>88</v>
      </c>
      <c r="H201" s="95" t="e">
        <v>#N/A</v>
      </c>
      <c r="I201" s="89" t="s">
        <v>82</v>
      </c>
      <c r="J201" s="89" t="s">
        <v>82</v>
      </c>
      <c r="K201" s="89" t="s">
        <v>82</v>
      </c>
      <c r="L201" s="89" t="s">
        <v>82</v>
      </c>
      <c r="M201" s="89" t="s">
        <v>82</v>
      </c>
      <c r="N201" s="96">
        <v>0</v>
      </c>
      <c r="O201" s="96">
        <v>0</v>
      </c>
      <c r="P201" s="96">
        <v>0</v>
      </c>
      <c r="Q201" s="96">
        <v>0</v>
      </c>
      <c r="R201" s="96">
        <v>0</v>
      </c>
      <c r="S201" s="96">
        <v>0</v>
      </c>
      <c r="T201" s="96">
        <v>0</v>
      </c>
      <c r="U201" s="96">
        <v>0</v>
      </c>
      <c r="V201" s="96">
        <v>0</v>
      </c>
      <c r="W201" s="96">
        <v>0</v>
      </c>
      <c r="X201" s="97">
        <v>0</v>
      </c>
      <c r="Y201" s="97">
        <v>0</v>
      </c>
      <c r="Z201" s="97">
        <v>0</v>
      </c>
      <c r="AA201" s="97">
        <v>0</v>
      </c>
      <c r="AB201" s="97">
        <v>0</v>
      </c>
      <c r="AC201" s="97">
        <v>0</v>
      </c>
      <c r="AD201" s="97">
        <v>0</v>
      </c>
      <c r="AE201" s="97">
        <v>0</v>
      </c>
      <c r="AF201" s="97">
        <v>0</v>
      </c>
      <c r="AG201" s="97">
        <v>0</v>
      </c>
      <c r="AH201" s="98">
        <v>0</v>
      </c>
      <c r="AI201" s="98" t="s">
        <v>83</v>
      </c>
      <c r="AJ201" s="98">
        <v>0</v>
      </c>
      <c r="AK201" s="128">
        <f>RANK(AH201,AH201:AJ201,1)-1</f>
        <v>0</v>
      </c>
      <c r="AL201" s="128">
        <f>RANK(AJ201,AH201:AJ201,1)-1</f>
        <v>0</v>
      </c>
      <c r="AM201" s="142">
        <v>1</v>
      </c>
      <c r="AN201" s="142">
        <v>1</v>
      </c>
      <c r="AT201" s="115"/>
      <c r="AU201" s="129" t="str">
        <f>D201</f>
        <v>B</v>
      </c>
      <c r="AV201" s="130" t="e">
        <f t="shared" si="305"/>
        <v>#N/A</v>
      </c>
      <c r="AW201" s="129" t="str">
        <f>G201</f>
        <v>Z</v>
      </c>
      <c r="AX201" s="130" t="e">
        <f t="shared" si="306"/>
        <v>#N/A</v>
      </c>
      <c r="AY201" s="129" t="str">
        <f>IF(AND(N201=0,O201=0),"",N201&amp;" - "&amp;O201)</f>
        <v/>
      </c>
      <c r="AZ201" s="129" t="str">
        <f>IF(AND(P201=0,Q201=0),"",P201&amp;" - "&amp;Q201)</f>
        <v/>
      </c>
      <c r="BA201" s="129" t="str">
        <f>IF(AND(R201=0,S201=0),"",R201&amp;" - "&amp;S201)</f>
        <v/>
      </c>
      <c r="BB201" s="129" t="str">
        <f>IF(AND(T201=0,U201=0),"",T201&amp;" - "&amp;U201)</f>
        <v/>
      </c>
      <c r="BC201" s="129" t="str">
        <f>IF(AND(V201=0,W201=0),"",V201&amp;" - "&amp;W201)</f>
        <v/>
      </c>
      <c r="BD201" s="131" t="str">
        <f>IF(AND(AH201=0,AJ201=0),"",AH201&amp;" - "&amp;AJ201)</f>
        <v/>
      </c>
      <c r="BE201" s="132">
        <f>BE200+AK201</f>
        <v>0</v>
      </c>
      <c r="BF201" s="132">
        <f>BF200+AL201</f>
        <v>0</v>
      </c>
      <c r="BH201" s="129" t="str">
        <f>D201</f>
        <v>B</v>
      </c>
      <c r="BI201" s="130" t="e">
        <f t="shared" si="307"/>
        <v>#N/A</v>
      </c>
      <c r="BJ201" s="129" t="str">
        <f>G201</f>
        <v>Z</v>
      </c>
      <c r="BK201" s="130" t="e">
        <f t="shared" si="308"/>
        <v>#N/A</v>
      </c>
      <c r="BL201" s="135" t="str">
        <f t="shared" si="310"/>
        <v/>
      </c>
      <c r="BM201" s="135" t="str">
        <f t="shared" si="311"/>
        <v/>
      </c>
      <c r="BN201" s="135" t="str">
        <f t="shared" si="312"/>
        <v/>
      </c>
      <c r="BO201" s="135" t="str">
        <f t="shared" si="313"/>
        <v/>
      </c>
      <c r="BP201" s="135" t="str">
        <f t="shared" si="314"/>
        <v/>
      </c>
      <c r="BQ201" s="135" t="str">
        <f t="shared" si="315"/>
        <v/>
      </c>
      <c r="BR201" s="135" t="str">
        <f t="shared" si="316"/>
        <v/>
      </c>
      <c r="BS201" s="135" t="str">
        <f t="shared" si="317"/>
        <v/>
      </c>
      <c r="BT201" s="135" t="str">
        <f t="shared" si="318"/>
        <v/>
      </c>
      <c r="BU201" s="135" t="str">
        <f t="shared" si="319"/>
        <v/>
      </c>
      <c r="BV201" s="136" t="str">
        <f>IF(AND(AH201=0,AJ201=0),"",AH201&amp;" - "&amp;AJ201)</f>
        <v/>
      </c>
      <c r="BW201" s="138">
        <f>BW200+AK201</f>
        <v>0</v>
      </c>
      <c r="BX201" s="138">
        <f>AL201+BX200</f>
        <v>0</v>
      </c>
      <c r="BZ201" s="109" t="str">
        <f>IF(BL201="","",BI201)</f>
        <v/>
      </c>
      <c r="CA201" s="109" t="str">
        <f>IF(BZ201="","",CA194)</f>
        <v/>
      </c>
      <c r="CB201" s="109" t="str">
        <f>IF(BL201="","",BK201)</f>
        <v/>
      </c>
      <c r="CC201" s="109" t="str">
        <f>IF(CB201="","",CC194)</f>
        <v/>
      </c>
      <c r="CE201" s="109" t="str">
        <f t="shared" si="321"/>
        <v>:</v>
      </c>
      <c r="CF201" s="109" t="str">
        <f>IF(AH201=AJ201,"",IF(AH201&gt;AJ201,E201,H201))</f>
        <v/>
      </c>
      <c r="CG201" s="109" t="str">
        <f>IF(AH201=AJ201,"",IF(AH201&gt;AJ201,H201,E201))</f>
        <v/>
      </c>
    </row>
    <row r="202" spans="1:85" hidden="1" outlineLevel="1">
      <c r="A202" s="154">
        <f t="shared" si="309"/>
        <v>20</v>
      </c>
      <c r="B202" s="101">
        <v>200</v>
      </c>
      <c r="C202" s="99"/>
      <c r="D202" s="99"/>
      <c r="E202" s="99"/>
      <c r="F202" s="99"/>
      <c r="G202" s="99"/>
      <c r="H202" s="99"/>
      <c r="I202" s="100"/>
      <c r="J202" s="100"/>
      <c r="K202" s="100"/>
      <c r="L202" s="100"/>
      <c r="M202" s="100"/>
      <c r="N202" s="101"/>
      <c r="O202" s="101"/>
      <c r="P202" s="101"/>
      <c r="Q202" s="101"/>
      <c r="R202" s="101"/>
      <c r="S202" s="101"/>
      <c r="T202" s="101"/>
      <c r="U202" s="101"/>
      <c r="V202" s="101"/>
      <c r="W202" s="101"/>
      <c r="X202" s="102"/>
      <c r="Y202" s="102"/>
      <c r="Z202" s="102"/>
      <c r="AA202" s="102"/>
      <c r="AB202" s="102"/>
      <c r="AC202" s="102"/>
      <c r="AD202" s="102"/>
      <c r="AE202" s="102"/>
      <c r="AF202" s="102"/>
      <c r="AG202" s="102"/>
      <c r="AH202" s="103"/>
      <c r="AI202" s="103"/>
      <c r="AJ202" s="104"/>
      <c r="AK202" s="144">
        <f>SUM(AK194:AK201)</f>
        <v>0</v>
      </c>
      <c r="AL202" s="144">
        <f>SUM(AL194:AL201)</f>
        <v>0</v>
      </c>
      <c r="AM202" s="145" t="str">
        <f>IF(OR(ISNA(E194),AK202=AL202),"",IF(D193&lt;G193,AK202&amp;" - "&amp;AL202,AL202&amp;" - "&amp;AK202))</f>
        <v/>
      </c>
      <c r="AN202" s="145" t="str">
        <f>IF(OR(ISNA(E194),AK202=AL202),"",IF(VALUE(LEFT(AM202))&gt;VALUE(RIGHT(AM202)),2,1))</f>
        <v/>
      </c>
      <c r="AT202" s="146"/>
      <c r="AU202" s="147"/>
      <c r="AV202" s="148"/>
      <c r="AW202" s="147"/>
      <c r="AX202" s="148"/>
      <c r="AY202" s="147"/>
      <c r="AZ202" s="147"/>
      <c r="BA202" s="147"/>
      <c r="BB202" s="147"/>
      <c r="BC202" s="149"/>
      <c r="BD202" s="150"/>
      <c r="BE202" s="151"/>
      <c r="BF202" s="151"/>
      <c r="BZ202" t="s">
        <v>140</v>
      </c>
      <c r="CE202" s="109" t="str">
        <f t="shared" si="321"/>
        <v>:</v>
      </c>
      <c r="CF202" s="109" t="s">
        <v>140</v>
      </c>
      <c r="CG202" s="109"/>
    </row>
    <row r="203" spans="1:85" s="109" customFormat="1" hidden="1" outlineLevel="1">
      <c r="A203" s="152">
        <f>A193+1</f>
        <v>21</v>
      </c>
      <c r="B203" s="79">
        <v>201</v>
      </c>
      <c r="C203" s="79">
        <v>3</v>
      </c>
      <c r="D203" s="80">
        <v>4</v>
      </c>
      <c r="E203" s="81" t="s">
        <v>52</v>
      </c>
      <c r="F203" s="79">
        <v>9</v>
      </c>
      <c r="G203" s="80">
        <v>1</v>
      </c>
      <c r="H203" s="81" t="s">
        <v>27</v>
      </c>
      <c r="I203" s="82"/>
      <c r="J203" s="83"/>
      <c r="K203" s="83"/>
      <c r="L203" s="83"/>
      <c r="M203" s="83"/>
      <c r="N203" s="84"/>
      <c r="O203" s="84"/>
      <c r="P203" s="84"/>
      <c r="Q203" s="84"/>
      <c r="R203" s="84"/>
      <c r="S203" s="84"/>
      <c r="T203" s="84"/>
      <c r="U203" s="84"/>
      <c r="V203" s="84"/>
      <c r="W203" s="84"/>
      <c r="X203" s="85"/>
      <c r="Y203" s="85"/>
      <c r="Z203" s="85"/>
      <c r="AA203" s="85"/>
      <c r="AB203" s="85"/>
      <c r="AC203" s="85"/>
      <c r="AD203" s="85"/>
      <c r="AE203" s="85"/>
      <c r="AF203" s="85"/>
      <c r="AG203" s="85"/>
      <c r="AH203" s="85"/>
      <c r="AI203" s="85"/>
      <c r="AJ203" s="86"/>
      <c r="AO203" s="109" t="s">
        <v>132</v>
      </c>
      <c r="AP203" s="109" t="s">
        <v>132</v>
      </c>
      <c r="AT203" s="119" t="str">
        <f>"Match no "&amp;A203</f>
        <v>Match no 21</v>
      </c>
      <c r="AU203" s="120">
        <f>BE211</f>
        <v>0</v>
      </c>
      <c r="AV203" s="121" t="str">
        <f t="shared" ref="AV203:AV211" si="322">E203</f>
        <v>LTK Kalev</v>
      </c>
      <c r="AW203" s="120">
        <f>BF211</f>
        <v>4</v>
      </c>
      <c r="AX203" s="121" t="str">
        <f t="shared" ref="AX203:AX211" si="323">H203</f>
        <v>Maardu LTK</v>
      </c>
      <c r="AY203" s="122" t="s">
        <v>133</v>
      </c>
      <c r="AZ203" s="122" t="s">
        <v>134</v>
      </c>
      <c r="BA203" s="122" t="s">
        <v>135</v>
      </c>
      <c r="BB203" s="122" t="s">
        <v>136</v>
      </c>
      <c r="BC203" s="122" t="s">
        <v>137</v>
      </c>
      <c r="BD203" s="123" t="s">
        <v>138</v>
      </c>
      <c r="BE203" s="292" t="s">
        <v>139</v>
      </c>
      <c r="BF203" s="292"/>
      <c r="BH203" s="124">
        <f>AK212</f>
        <v>0</v>
      </c>
      <c r="BI203" s="125" t="str">
        <f t="shared" ref="BI203:BI211" si="324">E203</f>
        <v>LTK Kalev</v>
      </c>
      <c r="BJ203" s="124">
        <f>AL212</f>
        <v>4</v>
      </c>
      <c r="BK203" s="125" t="str">
        <f t="shared" ref="BK203:BK211" si="325">H203</f>
        <v>Maardu LTK</v>
      </c>
      <c r="BL203" s="287" t="s">
        <v>133</v>
      </c>
      <c r="BM203" s="288"/>
      <c r="BN203" s="287" t="s">
        <v>134</v>
      </c>
      <c r="BO203" s="288"/>
      <c r="BP203" s="287" t="s">
        <v>135</v>
      </c>
      <c r="BQ203" s="288"/>
      <c r="BR203" s="287" t="s">
        <v>136</v>
      </c>
      <c r="BS203" s="288"/>
      <c r="BT203" s="287" t="s">
        <v>137</v>
      </c>
      <c r="BU203" s="288"/>
      <c r="BV203" s="126" t="s">
        <v>138</v>
      </c>
      <c r="BW203" s="289" t="s">
        <v>139</v>
      </c>
      <c r="BX203" s="290"/>
      <c r="BZ203" s="109" t="s">
        <v>140</v>
      </c>
      <c r="CE203" s="109" t="str">
        <f t="shared" si="321"/>
        <v>s:G</v>
      </c>
      <c r="CF203" s="109" t="s">
        <v>140</v>
      </c>
    </row>
    <row r="204" spans="1:85" s="109" customFormat="1" hidden="1" outlineLevel="1">
      <c r="A204" s="116">
        <f t="shared" ref="A204:A212" si="326">A194+1</f>
        <v>21</v>
      </c>
      <c r="B204" s="87">
        <v>202</v>
      </c>
      <c r="C204" s="87">
        <v>4</v>
      </c>
      <c r="D204" s="87" t="s">
        <v>77</v>
      </c>
      <c r="E204" s="88" t="s">
        <v>120</v>
      </c>
      <c r="F204" s="87">
        <v>11</v>
      </c>
      <c r="G204" s="87" t="s">
        <v>78</v>
      </c>
      <c r="H204" s="88" t="s">
        <v>162</v>
      </c>
      <c r="I204" s="89" t="s">
        <v>99</v>
      </c>
      <c r="J204" s="89" t="s">
        <v>90</v>
      </c>
      <c r="K204" s="89" t="s">
        <v>99</v>
      </c>
      <c r="L204" s="89" t="s">
        <v>82</v>
      </c>
      <c r="M204" s="89" t="s">
        <v>82</v>
      </c>
      <c r="N204" s="87">
        <v>5</v>
      </c>
      <c r="O204" s="87">
        <v>11</v>
      </c>
      <c r="P204" s="87">
        <v>7</v>
      </c>
      <c r="Q204" s="87">
        <v>11</v>
      </c>
      <c r="R204" s="87">
        <v>5</v>
      </c>
      <c r="S204" s="87">
        <v>11</v>
      </c>
      <c r="T204" s="87">
        <v>0</v>
      </c>
      <c r="U204" s="87">
        <v>0</v>
      </c>
      <c r="V204" s="87">
        <v>0</v>
      </c>
      <c r="W204" s="87">
        <v>0</v>
      </c>
      <c r="X204" s="90">
        <v>0</v>
      </c>
      <c r="Y204" s="90">
        <v>0</v>
      </c>
      <c r="Z204" s="90">
        <v>0</v>
      </c>
      <c r="AA204" s="90">
        <v>0</v>
      </c>
      <c r="AB204" s="90">
        <v>0</v>
      </c>
      <c r="AC204" s="90">
        <v>1</v>
      </c>
      <c r="AD204" s="90">
        <v>1</v>
      </c>
      <c r="AE204" s="90">
        <v>1</v>
      </c>
      <c r="AF204" s="90">
        <v>0</v>
      </c>
      <c r="AG204" s="90">
        <v>0</v>
      </c>
      <c r="AH204" s="91">
        <v>0</v>
      </c>
      <c r="AI204" s="91" t="s">
        <v>83</v>
      </c>
      <c r="AJ204" s="91">
        <v>3</v>
      </c>
      <c r="AK204" s="128">
        <f>RANK(AH204,AH204:AJ204,1)-1</f>
        <v>0</v>
      </c>
      <c r="AL204" s="128">
        <f>RANK(AJ204,AH204:AJ204,1)-1</f>
        <v>1</v>
      </c>
      <c r="AT204" s="115" t="str">
        <f>VLOOKUP(A203,Voor,4)&amp;" kell "&amp;TEXT(VLOOKUP(A203,Voor,5),"hh:mm")</f>
        <v>VI voor kell 13:30</v>
      </c>
      <c r="AU204" s="129" t="str">
        <f>D204</f>
        <v>A</v>
      </c>
      <c r="AV204" s="130" t="str">
        <f t="shared" si="322"/>
        <v>Kätlin LATT</v>
      </c>
      <c r="AW204" s="129" t="str">
        <f>G204</f>
        <v>Y</v>
      </c>
      <c r="AX204" s="130" t="str">
        <f t="shared" si="323"/>
        <v>Maria VINOGRADOVA (välis)</v>
      </c>
      <c r="AY204" s="129" t="str">
        <f>IF(AND(N204=0,O204=0),"",N204&amp;" - "&amp;O204)</f>
        <v>5 - 11</v>
      </c>
      <c r="AZ204" s="129" t="str">
        <f>IF(AND(P204=0,Q204=0),"",P204&amp;" - "&amp;Q204)</f>
        <v>7 - 11</v>
      </c>
      <c r="BA204" s="129" t="str">
        <f>IF(AND(R204=0,S204=0),"",R204&amp;" - "&amp;S204)</f>
        <v>5 - 11</v>
      </c>
      <c r="BB204" s="129" t="str">
        <f>IF(AND(T204=0,U204=0),"",T204&amp;" - "&amp;U204)</f>
        <v/>
      </c>
      <c r="BC204" s="129" t="str">
        <f>IF(AND(V204=0,W204=0),"",V204&amp;" - "&amp;W204)</f>
        <v/>
      </c>
      <c r="BD204" s="131" t="str">
        <f>IF(AND(AH204=0,AJ204=0),"",AH204&amp;" - "&amp;AJ204)</f>
        <v>0 - 3</v>
      </c>
      <c r="BE204" s="132">
        <f>AK204</f>
        <v>0</v>
      </c>
      <c r="BF204" s="132">
        <f>AL204</f>
        <v>1</v>
      </c>
      <c r="BH204" s="133" t="str">
        <f>D204</f>
        <v>A</v>
      </c>
      <c r="BI204" s="134" t="str">
        <f t="shared" si="324"/>
        <v>Kätlin LATT</v>
      </c>
      <c r="BJ204" s="133" t="str">
        <f>G204</f>
        <v>Y</v>
      </c>
      <c r="BK204" s="134" t="str">
        <f t="shared" si="325"/>
        <v>Maria VINOGRADOVA (välis)</v>
      </c>
      <c r="BL204" s="135">
        <f t="shared" ref="BL204:BL211" si="327">IF(AND(N204=0,O204=0),"",N204)</f>
        <v>5</v>
      </c>
      <c r="BM204" s="135">
        <f t="shared" ref="BM204:BM211" si="328">IF(AND(N204=0,O204=0),"",O204)</f>
        <v>11</v>
      </c>
      <c r="BN204" s="135">
        <f t="shared" ref="BN204:BN211" si="329">IF(AND(P204=0,Q204=0),"",P204)</f>
        <v>7</v>
      </c>
      <c r="BO204" s="135">
        <f t="shared" ref="BO204:BO211" si="330">IF(AND(P204=0,Q204=0),"",Q204)</f>
        <v>11</v>
      </c>
      <c r="BP204" s="135">
        <f t="shared" ref="BP204:BP211" si="331">IF(AND(R204=0,S204=0),"",R204)</f>
        <v>5</v>
      </c>
      <c r="BQ204" s="135">
        <f t="shared" ref="BQ204:BQ211" si="332">IF(AND(R204=0,S204=0),"",S204)</f>
        <v>11</v>
      </c>
      <c r="BR204" s="135" t="str">
        <f t="shared" ref="BR204:BR211" si="333">IF(AND(T204=0,U204=0),"",T204)</f>
        <v/>
      </c>
      <c r="BS204" s="135" t="str">
        <f t="shared" ref="BS204:BS211" si="334">IF(AND(T204=0,U204=0),"",U204)</f>
        <v/>
      </c>
      <c r="BT204" s="135" t="str">
        <f t="shared" ref="BT204:BT211" si="335">IF(AND(V204=0,W204=0),"",V204)</f>
        <v/>
      </c>
      <c r="BU204" s="135" t="str">
        <f t="shared" ref="BU204:BU211" si="336">IF(AND(V204=0,W204=0),"",W204)</f>
        <v/>
      </c>
      <c r="BV204" s="136" t="str">
        <f>IF(AND(AH204=0,AJ204=0),"",AH204&amp;" - "&amp;AJ204)</f>
        <v>0 - 3</v>
      </c>
      <c r="BW204" s="137">
        <f>AK204</f>
        <v>0</v>
      </c>
      <c r="BX204" s="137">
        <f>AL204</f>
        <v>1</v>
      </c>
      <c r="BZ204" s="109" t="str">
        <f>IF(BL204="","",BI204)</f>
        <v>Kätlin LATT</v>
      </c>
      <c r="CA204" s="109" t="str">
        <f>IF(BZ204="","",BI203)</f>
        <v>LTK Kalev</v>
      </c>
      <c r="CB204" s="109" t="str">
        <f>IF(BL204="","",BK204)</f>
        <v>Maria VINOGRADOVA (välis)</v>
      </c>
      <c r="CC204" s="109" t="str">
        <f>IF(CB204="","",BK203)</f>
        <v>Maardu LTK</v>
      </c>
      <c r="CE204" s="109" t="str">
        <f t="shared" si="321"/>
        <v>3:0</v>
      </c>
      <c r="CF204" s="109" t="str">
        <f>IF(AH204=AJ204,"",IF(AH204&gt;AJ204,E204,H204))</f>
        <v>Maria VINOGRADOVA (välis)</v>
      </c>
      <c r="CG204" s="109" t="str">
        <f>IF(AH204=AJ204,"",IF(AH204&gt;AJ204,H204,E204))</f>
        <v>Kätlin LATT</v>
      </c>
    </row>
    <row r="205" spans="1:85" s="109" customFormat="1" hidden="1" outlineLevel="1">
      <c r="A205" s="116">
        <f t="shared" si="326"/>
        <v>21</v>
      </c>
      <c r="B205" s="87">
        <v>203</v>
      </c>
      <c r="C205" s="87">
        <v>5</v>
      </c>
      <c r="D205" s="87" t="s">
        <v>84</v>
      </c>
      <c r="E205" s="88" t="s">
        <v>118</v>
      </c>
      <c r="F205" s="87">
        <v>10</v>
      </c>
      <c r="G205" s="87" t="s">
        <v>85</v>
      </c>
      <c r="H205" s="88" t="s">
        <v>114</v>
      </c>
      <c r="I205" s="89" t="s">
        <v>146</v>
      </c>
      <c r="J205" s="89" t="s">
        <v>100</v>
      </c>
      <c r="K205" s="89" t="s">
        <v>144</v>
      </c>
      <c r="L205" s="89" t="s">
        <v>95</v>
      </c>
      <c r="M205" s="89" t="s">
        <v>107</v>
      </c>
      <c r="N205" s="87">
        <v>15</v>
      </c>
      <c r="O205" s="87">
        <v>13</v>
      </c>
      <c r="P205" s="87">
        <v>9</v>
      </c>
      <c r="Q205" s="87">
        <v>11</v>
      </c>
      <c r="R205" s="87">
        <v>11</v>
      </c>
      <c r="S205" s="87">
        <v>13</v>
      </c>
      <c r="T205" s="87">
        <v>12</v>
      </c>
      <c r="U205" s="87">
        <v>10</v>
      </c>
      <c r="V205" s="87">
        <v>12</v>
      </c>
      <c r="W205" s="87">
        <v>14</v>
      </c>
      <c r="X205" s="90">
        <v>1</v>
      </c>
      <c r="Y205" s="90">
        <v>0</v>
      </c>
      <c r="Z205" s="90">
        <v>0</v>
      </c>
      <c r="AA205" s="90">
        <v>1</v>
      </c>
      <c r="AB205" s="90">
        <v>0</v>
      </c>
      <c r="AC205" s="90">
        <v>0</v>
      </c>
      <c r="AD205" s="90">
        <v>1</v>
      </c>
      <c r="AE205" s="90">
        <v>1</v>
      </c>
      <c r="AF205" s="90">
        <v>0</v>
      </c>
      <c r="AG205" s="90">
        <v>1</v>
      </c>
      <c r="AH205" s="91">
        <v>2</v>
      </c>
      <c r="AI205" s="91" t="s">
        <v>83</v>
      </c>
      <c r="AJ205" s="91">
        <v>3</v>
      </c>
      <c r="AK205" s="128">
        <f>RANK(AH205,AH205:AJ205,1)-1</f>
        <v>0</v>
      </c>
      <c r="AL205" s="128">
        <f>RANK(AJ205,AH205:AJ205,1)-1</f>
        <v>1</v>
      </c>
      <c r="AT205" s="115" t="str">
        <f>"Laud: "&amp;VLOOKUP(A203,Voor,8)</f>
        <v>Laud: 2</v>
      </c>
      <c r="AU205" s="129" t="str">
        <f>D205</f>
        <v>B</v>
      </c>
      <c r="AV205" s="130" t="str">
        <f t="shared" si="322"/>
        <v>Pille VEESAAR</v>
      </c>
      <c r="AW205" s="129" t="str">
        <f>G205</f>
        <v>X</v>
      </c>
      <c r="AX205" s="130" t="str">
        <f t="shared" si="323"/>
        <v>Alina JAGNENKOVA</v>
      </c>
      <c r="AY205" s="129" t="str">
        <f>IF(AND(N205=0,O205=0),"",N205&amp;" - "&amp;O205)</f>
        <v>15 - 13</v>
      </c>
      <c r="AZ205" s="129" t="str">
        <f>IF(AND(P205=0,Q205=0),"",P205&amp;" - "&amp;Q205)</f>
        <v>9 - 11</v>
      </c>
      <c r="BA205" s="129" t="str">
        <f>IF(AND(R205=0,S205=0),"",R205&amp;" - "&amp;S205)</f>
        <v>11 - 13</v>
      </c>
      <c r="BB205" s="129" t="str">
        <f>IF(AND(T205=0,U205=0),"",T205&amp;" - "&amp;U205)</f>
        <v>12 - 10</v>
      </c>
      <c r="BC205" s="129" t="str">
        <f>IF(AND(V205=0,W205=0),"",V205&amp;" - "&amp;W205)</f>
        <v>12 - 14</v>
      </c>
      <c r="BD205" s="131" t="str">
        <f>IF(AND(AH205=0,AJ205=0),"",AH205&amp;" - "&amp;AJ205)</f>
        <v>2 - 3</v>
      </c>
      <c r="BE205" s="132">
        <f t="shared" ref="BE205:BF207" si="337">BE204+AK205</f>
        <v>0</v>
      </c>
      <c r="BF205" s="132">
        <f t="shared" si="337"/>
        <v>2</v>
      </c>
      <c r="BH205" s="129" t="str">
        <f>D205</f>
        <v>B</v>
      </c>
      <c r="BI205" s="130" t="str">
        <f t="shared" si="324"/>
        <v>Pille VEESAAR</v>
      </c>
      <c r="BJ205" s="129" t="str">
        <f>G205</f>
        <v>X</v>
      </c>
      <c r="BK205" s="130" t="str">
        <f t="shared" si="325"/>
        <v>Alina JAGNENKOVA</v>
      </c>
      <c r="BL205" s="135">
        <f t="shared" si="327"/>
        <v>15</v>
      </c>
      <c r="BM205" s="135">
        <f t="shared" si="328"/>
        <v>13</v>
      </c>
      <c r="BN205" s="135">
        <f t="shared" si="329"/>
        <v>9</v>
      </c>
      <c r="BO205" s="135">
        <f t="shared" si="330"/>
        <v>11</v>
      </c>
      <c r="BP205" s="135">
        <f t="shared" si="331"/>
        <v>11</v>
      </c>
      <c r="BQ205" s="135">
        <f t="shared" si="332"/>
        <v>13</v>
      </c>
      <c r="BR205" s="135">
        <f t="shared" si="333"/>
        <v>12</v>
      </c>
      <c r="BS205" s="135">
        <f t="shared" si="334"/>
        <v>10</v>
      </c>
      <c r="BT205" s="135">
        <f t="shared" si="335"/>
        <v>12</v>
      </c>
      <c r="BU205" s="135">
        <f t="shared" si="336"/>
        <v>14</v>
      </c>
      <c r="BV205" s="136" t="str">
        <f>IF(AND(AH205=0,AJ205=0),"",AH205&amp;" - "&amp;AJ205)</f>
        <v>2 - 3</v>
      </c>
      <c r="BW205" s="138">
        <f>BW204+AK205</f>
        <v>0</v>
      </c>
      <c r="BX205" s="138">
        <f>AL205+BX204</f>
        <v>2</v>
      </c>
      <c r="BZ205" s="109" t="str">
        <f>IF(BL205="","",BI205)</f>
        <v>Pille VEESAAR</v>
      </c>
      <c r="CA205" s="109" t="str">
        <f>IF(BZ205="","",CA204)</f>
        <v>LTK Kalev</v>
      </c>
      <c r="CB205" s="109" t="str">
        <f>IF(BL205="","",BK205)</f>
        <v>Alina JAGNENKOVA</v>
      </c>
      <c r="CC205" s="109" t="str">
        <f>IF(CB205="","",CC204)</f>
        <v>Maardu LTK</v>
      </c>
      <c r="CE205" s="109" t="str">
        <f t="shared" si="321"/>
        <v>3:2</v>
      </c>
      <c r="CF205" s="109" t="str">
        <f>IF(AH205=AJ205,"",IF(AH205&gt;AJ205,E205,H205))</f>
        <v>Alina JAGNENKOVA</v>
      </c>
      <c r="CG205" s="109" t="str">
        <f>IF(AH205=AJ205,"",IF(AH205&gt;AJ205,H205,E205))</f>
        <v>Pille VEESAAR</v>
      </c>
    </row>
    <row r="206" spans="1:85" s="109" customFormat="1" hidden="1" outlineLevel="1">
      <c r="A206" s="116">
        <f t="shared" si="326"/>
        <v>21</v>
      </c>
      <c r="B206" s="87">
        <v>204</v>
      </c>
      <c r="C206" s="87">
        <v>6</v>
      </c>
      <c r="D206" s="87" t="s">
        <v>87</v>
      </c>
      <c r="E206" s="88" t="s">
        <v>159</v>
      </c>
      <c r="F206" s="87">
        <v>12</v>
      </c>
      <c r="G206" s="87" t="s">
        <v>88</v>
      </c>
      <c r="H206" s="88" t="s">
        <v>152</v>
      </c>
      <c r="I206" s="89" t="s">
        <v>95</v>
      </c>
      <c r="J206" s="89" t="s">
        <v>97</v>
      </c>
      <c r="K206" s="89" t="s">
        <v>97</v>
      </c>
      <c r="L206" s="89" t="s">
        <v>90</v>
      </c>
      <c r="M206" s="89" t="s">
        <v>82</v>
      </c>
      <c r="N206" s="87">
        <v>12</v>
      </c>
      <c r="O206" s="87">
        <v>10</v>
      </c>
      <c r="P206" s="87">
        <v>4</v>
      </c>
      <c r="Q206" s="87">
        <v>11</v>
      </c>
      <c r="R206" s="87">
        <v>4</v>
      </c>
      <c r="S206" s="87">
        <v>11</v>
      </c>
      <c r="T206" s="87">
        <v>7</v>
      </c>
      <c r="U206" s="87">
        <v>11</v>
      </c>
      <c r="V206" s="87">
        <v>0</v>
      </c>
      <c r="W206" s="87">
        <v>0</v>
      </c>
      <c r="X206" s="90">
        <v>1</v>
      </c>
      <c r="Y206" s="90">
        <v>0</v>
      </c>
      <c r="Z206" s="90">
        <v>0</v>
      </c>
      <c r="AA206" s="90">
        <v>0</v>
      </c>
      <c r="AB206" s="90">
        <v>0</v>
      </c>
      <c r="AC206" s="90">
        <v>0</v>
      </c>
      <c r="AD206" s="90">
        <v>1</v>
      </c>
      <c r="AE206" s="90">
        <v>1</v>
      </c>
      <c r="AF206" s="90">
        <v>1</v>
      </c>
      <c r="AG206" s="90">
        <v>0</v>
      </c>
      <c r="AH206" s="91">
        <v>1</v>
      </c>
      <c r="AI206" s="91" t="s">
        <v>83</v>
      </c>
      <c r="AJ206" s="91">
        <v>3</v>
      </c>
      <c r="AK206" s="128">
        <f>RANK(AH206,AH206:AJ206,1)-1</f>
        <v>0</v>
      </c>
      <c r="AL206" s="128">
        <f>RANK(AJ206,AH206:AJ206,1)-1</f>
        <v>1</v>
      </c>
      <c r="AT206" s="115"/>
      <c r="AU206" s="129" t="str">
        <f>D206</f>
        <v>C</v>
      </c>
      <c r="AV206" s="130" t="str">
        <f t="shared" si="322"/>
        <v>Kai THORNBECH</v>
      </c>
      <c r="AW206" s="129" t="str">
        <f>G206</f>
        <v>Z</v>
      </c>
      <c r="AX206" s="130" t="str">
        <f t="shared" si="323"/>
        <v>Karina GRIGORJAN</v>
      </c>
      <c r="AY206" s="129" t="str">
        <f>IF(AND(N206=0,O206=0),"",N206&amp;" - "&amp;O206)</f>
        <v>12 - 10</v>
      </c>
      <c r="AZ206" s="129" t="str">
        <f>IF(AND(P206=0,Q206=0),"",P206&amp;" - "&amp;Q206)</f>
        <v>4 - 11</v>
      </c>
      <c r="BA206" s="129" t="str">
        <f>IF(AND(R206=0,S206=0),"",R206&amp;" - "&amp;S206)</f>
        <v>4 - 11</v>
      </c>
      <c r="BB206" s="129" t="str">
        <f>IF(AND(T206=0,U206=0),"",T206&amp;" - "&amp;U206)</f>
        <v>7 - 11</v>
      </c>
      <c r="BC206" s="129" t="str">
        <f>IF(AND(V206=0,W206=0),"",V206&amp;" - "&amp;W206)</f>
        <v/>
      </c>
      <c r="BD206" s="131" t="str">
        <f>IF(AND(AH206=0,AJ206=0),"",AH206&amp;" - "&amp;AJ206)</f>
        <v>1 - 3</v>
      </c>
      <c r="BE206" s="132">
        <f t="shared" si="337"/>
        <v>0</v>
      </c>
      <c r="BF206" s="132">
        <f t="shared" si="337"/>
        <v>3</v>
      </c>
      <c r="BH206" s="129" t="str">
        <f>D206</f>
        <v>C</v>
      </c>
      <c r="BI206" s="130" t="str">
        <f t="shared" si="324"/>
        <v>Kai THORNBECH</v>
      </c>
      <c r="BJ206" s="129" t="str">
        <f>G206</f>
        <v>Z</v>
      </c>
      <c r="BK206" s="130" t="str">
        <f t="shared" si="325"/>
        <v>Karina GRIGORJAN</v>
      </c>
      <c r="BL206" s="135">
        <f t="shared" si="327"/>
        <v>12</v>
      </c>
      <c r="BM206" s="135">
        <f t="shared" si="328"/>
        <v>10</v>
      </c>
      <c r="BN206" s="135">
        <f t="shared" si="329"/>
        <v>4</v>
      </c>
      <c r="BO206" s="135">
        <f t="shared" si="330"/>
        <v>11</v>
      </c>
      <c r="BP206" s="135">
        <f t="shared" si="331"/>
        <v>4</v>
      </c>
      <c r="BQ206" s="135">
        <f t="shared" si="332"/>
        <v>11</v>
      </c>
      <c r="BR206" s="135">
        <f t="shared" si="333"/>
        <v>7</v>
      </c>
      <c r="BS206" s="135">
        <f t="shared" si="334"/>
        <v>11</v>
      </c>
      <c r="BT206" s="135" t="str">
        <f t="shared" si="335"/>
        <v/>
      </c>
      <c r="BU206" s="135" t="str">
        <f t="shared" si="336"/>
        <v/>
      </c>
      <c r="BV206" s="136" t="str">
        <f>IF(AND(AH206=0,AJ206=0),"",AH206&amp;" - "&amp;AJ206)</f>
        <v>1 - 3</v>
      </c>
      <c r="BW206" s="138">
        <f>BW205+AK206</f>
        <v>0</v>
      </c>
      <c r="BX206" s="138">
        <f>AL206+BX205</f>
        <v>3</v>
      </c>
      <c r="BZ206" s="109" t="str">
        <f>IF(BL206="","",BI206)</f>
        <v>Kai THORNBECH</v>
      </c>
      <c r="CA206" s="109" t="str">
        <f>IF(BZ206="","",CA204)</f>
        <v>LTK Kalev</v>
      </c>
      <c r="CB206" s="109" t="str">
        <f>IF(BL206="","",BK206)</f>
        <v>Karina GRIGORJAN</v>
      </c>
      <c r="CC206" s="109" t="str">
        <f>IF(CB206="","",CC204)</f>
        <v>Maardu LTK</v>
      </c>
      <c r="CE206" s="109" t="str">
        <f t="shared" si="321"/>
        <v>3:1</v>
      </c>
      <c r="CF206" s="109" t="str">
        <f>IF(AH206=AJ206,"",IF(AH206&gt;AJ206,E206,H206))</f>
        <v>Karina GRIGORJAN</v>
      </c>
      <c r="CG206" s="109" t="str">
        <f>IF(AH206=AJ206,"",IF(AH206&gt;AJ206,H206,E206))</f>
        <v>Kai THORNBECH</v>
      </c>
    </row>
    <row r="207" spans="1:85" s="109" customFormat="1" hidden="1" outlineLevel="1">
      <c r="A207" s="116">
        <f t="shared" si="326"/>
        <v>21</v>
      </c>
      <c r="B207" s="87">
        <v>205</v>
      </c>
      <c r="C207" s="92">
        <v>4</v>
      </c>
      <c r="D207" s="87"/>
      <c r="E207" s="88" t="s">
        <v>120</v>
      </c>
      <c r="F207" s="92">
        <v>11</v>
      </c>
      <c r="G207" s="87"/>
      <c r="H207" s="88" t="s">
        <v>162</v>
      </c>
      <c r="I207" s="291" t="s">
        <v>97</v>
      </c>
      <c r="J207" s="291" t="s">
        <v>89</v>
      </c>
      <c r="K207" s="291" t="s">
        <v>92</v>
      </c>
      <c r="L207" s="291" t="s">
        <v>103</v>
      </c>
      <c r="M207" s="291" t="s">
        <v>82</v>
      </c>
      <c r="N207" s="285">
        <v>4</v>
      </c>
      <c r="O207" s="285">
        <v>11</v>
      </c>
      <c r="P207" s="285">
        <v>6</v>
      </c>
      <c r="Q207" s="285">
        <v>11</v>
      </c>
      <c r="R207" s="285">
        <v>11</v>
      </c>
      <c r="S207" s="285">
        <v>7</v>
      </c>
      <c r="T207" s="285">
        <v>3</v>
      </c>
      <c r="U207" s="285">
        <v>11</v>
      </c>
      <c r="V207" s="285">
        <v>0</v>
      </c>
      <c r="W207" s="285">
        <v>0</v>
      </c>
      <c r="X207" s="293">
        <v>0</v>
      </c>
      <c r="Y207" s="293">
        <v>0</v>
      </c>
      <c r="Z207" s="293">
        <v>1</v>
      </c>
      <c r="AA207" s="293">
        <v>0</v>
      </c>
      <c r="AB207" s="293">
        <v>0</v>
      </c>
      <c r="AC207" s="293">
        <v>1</v>
      </c>
      <c r="AD207" s="293">
        <v>1</v>
      </c>
      <c r="AE207" s="293">
        <v>0</v>
      </c>
      <c r="AF207" s="293">
        <v>1</v>
      </c>
      <c r="AG207" s="293">
        <v>0</v>
      </c>
      <c r="AH207" s="295">
        <v>1</v>
      </c>
      <c r="AI207" s="295" t="s">
        <v>83</v>
      </c>
      <c r="AJ207" s="295">
        <v>3</v>
      </c>
      <c r="AK207" s="298">
        <f>RANK(AH207,AH207:AJ207,1)-1</f>
        <v>0</v>
      </c>
      <c r="AL207" s="299">
        <f>RANK(AJ207,AH207:AJ207,1)-1</f>
        <v>1</v>
      </c>
      <c r="AT207" s="115"/>
      <c r="AU207" s="300" t="s">
        <v>143</v>
      </c>
      <c r="AV207" s="130" t="str">
        <f t="shared" si="322"/>
        <v>Kätlin LATT</v>
      </c>
      <c r="AW207" s="300" t="s">
        <v>143</v>
      </c>
      <c r="AX207" s="130" t="str">
        <f t="shared" si="323"/>
        <v>Maria VINOGRADOVA (välis)</v>
      </c>
      <c r="AY207" s="302" t="str">
        <f>IF(AND(N207=0,O207=0),"",N207&amp;" - "&amp;O207)</f>
        <v>4 - 11</v>
      </c>
      <c r="AZ207" s="302" t="str">
        <f>IF(AND(P207=0,Q207=0),"",P207&amp;" - "&amp;Q207)</f>
        <v>6 - 11</v>
      </c>
      <c r="BA207" s="302" t="str">
        <f>IF(AND(R207=0,S207=0),"",R207&amp;" - "&amp;S207)</f>
        <v>11 - 7</v>
      </c>
      <c r="BB207" s="302" t="str">
        <f>IF(AND(T207=0,U207=0),"",T207&amp;" - "&amp;U207)</f>
        <v>3 - 11</v>
      </c>
      <c r="BC207" s="302" t="str">
        <f>IF(AND(V207=0,W207=0),"",V207&amp;" - "&amp;W207)</f>
        <v/>
      </c>
      <c r="BD207" s="309" t="str">
        <f>IF(AND(AH207=0,AJ207=0),"",AH207&amp;" - "&amp;AJ207)</f>
        <v>1 - 3</v>
      </c>
      <c r="BE207" s="297">
        <f t="shared" si="337"/>
        <v>0</v>
      </c>
      <c r="BF207" s="297">
        <f t="shared" si="337"/>
        <v>4</v>
      </c>
      <c r="BH207" s="129"/>
      <c r="BI207" s="130" t="str">
        <f t="shared" si="324"/>
        <v>Kätlin LATT</v>
      </c>
      <c r="BJ207" s="129"/>
      <c r="BK207" s="130" t="str">
        <f t="shared" si="325"/>
        <v>Maria VINOGRADOVA (välis)</v>
      </c>
      <c r="BL207" s="305">
        <f t="shared" si="327"/>
        <v>4</v>
      </c>
      <c r="BM207" s="305">
        <f t="shared" si="328"/>
        <v>11</v>
      </c>
      <c r="BN207" s="305">
        <f t="shared" si="329"/>
        <v>6</v>
      </c>
      <c r="BO207" s="305">
        <f t="shared" si="330"/>
        <v>11</v>
      </c>
      <c r="BP207" s="305">
        <f t="shared" si="331"/>
        <v>11</v>
      </c>
      <c r="BQ207" s="305">
        <f t="shared" si="332"/>
        <v>7</v>
      </c>
      <c r="BR207" s="305">
        <f t="shared" si="333"/>
        <v>3</v>
      </c>
      <c r="BS207" s="305">
        <f t="shared" si="334"/>
        <v>11</v>
      </c>
      <c r="BT207" s="305" t="str">
        <f t="shared" si="335"/>
        <v/>
      </c>
      <c r="BU207" s="305" t="str">
        <f t="shared" si="336"/>
        <v/>
      </c>
      <c r="BV207" s="307" t="str">
        <f>IF(AND(AH207=0,AJ207=0),"",AH207&amp;" - "&amp;AJ207)</f>
        <v>1 - 3</v>
      </c>
      <c r="BW207" s="303">
        <f>AK207+BW206</f>
        <v>0</v>
      </c>
      <c r="BX207" s="303">
        <f>AL207+BX206</f>
        <v>4</v>
      </c>
      <c r="CE207" s="109" t="str">
        <f t="shared" si="321"/>
        <v>3:1</v>
      </c>
    </row>
    <row r="208" spans="1:85" s="109" customFormat="1" hidden="1" outlineLevel="1">
      <c r="A208" s="116">
        <f t="shared" si="326"/>
        <v>21</v>
      </c>
      <c r="B208" s="87">
        <v>206</v>
      </c>
      <c r="C208" s="92">
        <v>6</v>
      </c>
      <c r="D208" s="87"/>
      <c r="E208" s="88" t="s">
        <v>159</v>
      </c>
      <c r="F208" s="92">
        <v>12</v>
      </c>
      <c r="G208" s="87"/>
      <c r="H208" s="88" t="s">
        <v>152</v>
      </c>
      <c r="I208" s="291"/>
      <c r="J208" s="291"/>
      <c r="K208" s="291"/>
      <c r="L208" s="291"/>
      <c r="M208" s="291"/>
      <c r="N208" s="286"/>
      <c r="O208" s="286"/>
      <c r="P208" s="286"/>
      <c r="Q208" s="286"/>
      <c r="R208" s="286"/>
      <c r="S208" s="286"/>
      <c r="T208" s="286"/>
      <c r="U208" s="286"/>
      <c r="V208" s="286"/>
      <c r="W208" s="286"/>
      <c r="X208" s="294"/>
      <c r="Y208" s="294"/>
      <c r="Z208" s="294"/>
      <c r="AA208" s="294"/>
      <c r="AB208" s="294"/>
      <c r="AC208" s="294"/>
      <c r="AD208" s="294"/>
      <c r="AE208" s="294"/>
      <c r="AF208" s="294"/>
      <c r="AG208" s="294"/>
      <c r="AH208" s="296"/>
      <c r="AI208" s="296"/>
      <c r="AJ208" s="296"/>
      <c r="AK208" s="298"/>
      <c r="AL208" s="299"/>
      <c r="AT208" s="115"/>
      <c r="AU208" s="301"/>
      <c r="AV208" s="130" t="str">
        <f t="shared" si="322"/>
        <v>Kai THORNBECH</v>
      </c>
      <c r="AW208" s="301"/>
      <c r="AX208" s="130" t="str">
        <f t="shared" si="323"/>
        <v>Karina GRIGORJAN</v>
      </c>
      <c r="AY208" s="302"/>
      <c r="AZ208" s="302"/>
      <c r="BA208" s="302"/>
      <c r="BB208" s="302"/>
      <c r="BC208" s="302"/>
      <c r="BD208" s="309"/>
      <c r="BE208" s="297"/>
      <c r="BF208" s="297"/>
      <c r="BH208" s="129"/>
      <c r="BI208" s="130" t="str">
        <f t="shared" si="324"/>
        <v>Kai THORNBECH</v>
      </c>
      <c r="BJ208" s="129"/>
      <c r="BK208" s="130" t="str">
        <f t="shared" si="325"/>
        <v>Karina GRIGORJAN</v>
      </c>
      <c r="BL208" s="306" t="str">
        <f t="shared" si="327"/>
        <v/>
      </c>
      <c r="BM208" s="306" t="str">
        <f t="shared" si="328"/>
        <v/>
      </c>
      <c r="BN208" s="306" t="str">
        <f t="shared" si="329"/>
        <v/>
      </c>
      <c r="BO208" s="306" t="str">
        <f t="shared" si="330"/>
        <v/>
      </c>
      <c r="BP208" s="306" t="str">
        <f t="shared" si="331"/>
        <v/>
      </c>
      <c r="BQ208" s="306" t="str">
        <f t="shared" si="332"/>
        <v/>
      </c>
      <c r="BR208" s="306" t="str">
        <f t="shared" si="333"/>
        <v/>
      </c>
      <c r="BS208" s="306" t="str">
        <f t="shared" si="334"/>
        <v/>
      </c>
      <c r="BT208" s="306" t="str">
        <f t="shared" si="335"/>
        <v/>
      </c>
      <c r="BU208" s="306" t="str">
        <f t="shared" si="336"/>
        <v/>
      </c>
      <c r="BV208" s="308"/>
      <c r="BW208" s="304"/>
      <c r="BX208" s="304"/>
      <c r="CE208" s="109" t="str">
        <f t="shared" si="321"/>
        <v>:</v>
      </c>
    </row>
    <row r="209" spans="1:85" s="109" customFormat="1" hidden="1" outlineLevel="1">
      <c r="A209" s="116">
        <f t="shared" si="326"/>
        <v>21</v>
      </c>
      <c r="B209" s="87">
        <v>207</v>
      </c>
      <c r="C209" s="87">
        <v>4</v>
      </c>
      <c r="D209" s="87" t="s">
        <v>77</v>
      </c>
      <c r="E209" s="88" t="s">
        <v>120</v>
      </c>
      <c r="F209" s="87">
        <v>10</v>
      </c>
      <c r="G209" s="87" t="s">
        <v>85</v>
      </c>
      <c r="H209" s="88" t="s">
        <v>114</v>
      </c>
      <c r="I209" s="89" t="s">
        <v>82</v>
      </c>
      <c r="J209" s="89" t="s">
        <v>82</v>
      </c>
      <c r="K209" s="89" t="s">
        <v>82</v>
      </c>
      <c r="L209" s="89" t="s">
        <v>82</v>
      </c>
      <c r="M209" s="89" t="s">
        <v>82</v>
      </c>
      <c r="N209" s="87">
        <v>0</v>
      </c>
      <c r="O209" s="87">
        <v>0</v>
      </c>
      <c r="P209" s="87">
        <v>0</v>
      </c>
      <c r="Q209" s="87">
        <v>0</v>
      </c>
      <c r="R209" s="87">
        <v>0</v>
      </c>
      <c r="S209" s="87">
        <v>0</v>
      </c>
      <c r="T209" s="87">
        <v>0</v>
      </c>
      <c r="U209" s="87">
        <v>0</v>
      </c>
      <c r="V209" s="87">
        <v>0</v>
      </c>
      <c r="W209" s="87">
        <v>0</v>
      </c>
      <c r="X209" s="90">
        <v>0</v>
      </c>
      <c r="Y209" s="90">
        <v>0</v>
      </c>
      <c r="Z209" s="90">
        <v>0</v>
      </c>
      <c r="AA209" s="90">
        <v>0</v>
      </c>
      <c r="AB209" s="90">
        <v>0</v>
      </c>
      <c r="AC209" s="90">
        <v>0</v>
      </c>
      <c r="AD209" s="90">
        <v>0</v>
      </c>
      <c r="AE209" s="90">
        <v>0</v>
      </c>
      <c r="AF209" s="90">
        <v>0</v>
      </c>
      <c r="AG209" s="90">
        <v>0</v>
      </c>
      <c r="AH209" s="91">
        <v>0</v>
      </c>
      <c r="AI209" s="91" t="s">
        <v>83</v>
      </c>
      <c r="AJ209" s="91">
        <v>0</v>
      </c>
      <c r="AK209" s="128">
        <f>RANK(AH209,AH209:AJ209,1)-1</f>
        <v>0</v>
      </c>
      <c r="AL209" s="128">
        <f>RANK(AJ209,AH209:AJ209,1)-1</f>
        <v>0</v>
      </c>
      <c r="AM209" s="114"/>
      <c r="AN209" s="114"/>
      <c r="AO209" s="139"/>
      <c r="AP209" s="139"/>
      <c r="AQ209" s="139"/>
      <c r="AR209" s="139"/>
      <c r="AT209" s="115"/>
      <c r="AU209" s="129" t="str">
        <f>D209</f>
        <v>A</v>
      </c>
      <c r="AV209" s="130" t="str">
        <f t="shared" si="322"/>
        <v>Kätlin LATT</v>
      </c>
      <c r="AW209" s="129" t="str">
        <f>G209</f>
        <v>X</v>
      </c>
      <c r="AX209" s="130" t="str">
        <f t="shared" si="323"/>
        <v>Alina JAGNENKOVA</v>
      </c>
      <c r="AY209" s="129" t="str">
        <f>IF(AND(N209=0,O209=0),"",N209&amp;" - "&amp;O209)</f>
        <v/>
      </c>
      <c r="AZ209" s="129" t="str">
        <f>IF(AND(P209=0,Q209=0),"",P209&amp;" - "&amp;Q209)</f>
        <v/>
      </c>
      <c r="BA209" s="129" t="str">
        <f>IF(AND(R209=0,S209=0),"",R209&amp;" - "&amp;S209)</f>
        <v/>
      </c>
      <c r="BB209" s="129" t="str">
        <f>IF(AND(T209=0,U209=0),"",T209&amp;" - "&amp;U209)</f>
        <v/>
      </c>
      <c r="BC209" s="129" t="str">
        <f>IF(AND(V209=0,W209=0),"",V209&amp;" - "&amp;W209)</f>
        <v/>
      </c>
      <c r="BD209" s="131" t="str">
        <f>IF(AND(AH209=0,AJ209=0),"",AH209&amp;" - "&amp;AJ209)</f>
        <v/>
      </c>
      <c r="BE209" s="132">
        <f>BE207+AK209</f>
        <v>0</v>
      </c>
      <c r="BF209" s="132">
        <f>BF207+AL209</f>
        <v>4</v>
      </c>
      <c r="BH209" s="129" t="str">
        <f>D209</f>
        <v>A</v>
      </c>
      <c r="BI209" s="130" t="str">
        <f t="shared" si="324"/>
        <v>Kätlin LATT</v>
      </c>
      <c r="BJ209" s="129" t="str">
        <f>G209</f>
        <v>X</v>
      </c>
      <c r="BK209" s="130" t="str">
        <f t="shared" si="325"/>
        <v>Alina JAGNENKOVA</v>
      </c>
      <c r="BL209" s="135" t="str">
        <f t="shared" si="327"/>
        <v/>
      </c>
      <c r="BM209" s="135" t="str">
        <f t="shared" si="328"/>
        <v/>
      </c>
      <c r="BN209" s="135" t="str">
        <f t="shared" si="329"/>
        <v/>
      </c>
      <c r="BO209" s="135" t="str">
        <f t="shared" si="330"/>
        <v/>
      </c>
      <c r="BP209" s="135" t="str">
        <f t="shared" si="331"/>
        <v/>
      </c>
      <c r="BQ209" s="135" t="str">
        <f t="shared" si="332"/>
        <v/>
      </c>
      <c r="BR209" s="135" t="str">
        <f t="shared" si="333"/>
        <v/>
      </c>
      <c r="BS209" s="135" t="str">
        <f t="shared" si="334"/>
        <v/>
      </c>
      <c r="BT209" s="135" t="str">
        <f t="shared" si="335"/>
        <v/>
      </c>
      <c r="BU209" s="135" t="str">
        <f t="shared" si="336"/>
        <v/>
      </c>
      <c r="BV209" s="136" t="str">
        <f>IF(AND(AH209=0,AJ209=0),"",AH209&amp;" - "&amp;AJ209)</f>
        <v/>
      </c>
      <c r="BW209" s="138">
        <f>BW207+AK209</f>
        <v>0</v>
      </c>
      <c r="BX209" s="138">
        <f>AL209+BX207</f>
        <v>4</v>
      </c>
      <c r="BZ209" s="109" t="str">
        <f>IF(BL209="","",BI209)</f>
        <v/>
      </c>
      <c r="CA209" s="109" t="str">
        <f>IF(BZ209="","",CA204)</f>
        <v/>
      </c>
      <c r="CB209" s="109" t="str">
        <f>IF(BL209="","",BK209)</f>
        <v/>
      </c>
      <c r="CC209" s="109" t="str">
        <f>IF(CB209="","",CC204)</f>
        <v/>
      </c>
      <c r="CE209" s="109" t="str">
        <f t="shared" si="321"/>
        <v>:</v>
      </c>
      <c r="CF209" s="109" t="str">
        <f>IF(AH209=AJ209,"",IF(AH209&gt;AJ209,E209,H209))</f>
        <v/>
      </c>
      <c r="CG209" s="109" t="str">
        <f>IF(AH209=AJ209,"",IF(AH209&gt;AJ209,H209,E209))</f>
        <v/>
      </c>
    </row>
    <row r="210" spans="1:85" hidden="1" outlineLevel="1">
      <c r="A210" s="116">
        <f t="shared" si="326"/>
        <v>21</v>
      </c>
      <c r="B210" s="87">
        <v>208</v>
      </c>
      <c r="C210" s="93">
        <v>6</v>
      </c>
      <c r="D210" s="93" t="s">
        <v>87</v>
      </c>
      <c r="E210" s="88" t="s">
        <v>159</v>
      </c>
      <c r="F210" s="93">
        <v>11</v>
      </c>
      <c r="G210" s="93" t="s">
        <v>78</v>
      </c>
      <c r="H210" s="88" t="s">
        <v>162</v>
      </c>
      <c r="I210" s="89" t="s">
        <v>82</v>
      </c>
      <c r="J210" s="89" t="s">
        <v>82</v>
      </c>
      <c r="K210" s="89" t="s">
        <v>82</v>
      </c>
      <c r="L210" s="89" t="s">
        <v>82</v>
      </c>
      <c r="M210" s="89" t="s">
        <v>82</v>
      </c>
      <c r="N210" s="87">
        <v>0</v>
      </c>
      <c r="O210" s="87">
        <v>0</v>
      </c>
      <c r="P210" s="87">
        <v>0</v>
      </c>
      <c r="Q210" s="87">
        <v>0</v>
      </c>
      <c r="R210" s="87">
        <v>0</v>
      </c>
      <c r="S210" s="87">
        <v>0</v>
      </c>
      <c r="T210" s="87">
        <v>0</v>
      </c>
      <c r="U210" s="87">
        <v>0</v>
      </c>
      <c r="V210" s="87">
        <v>0</v>
      </c>
      <c r="W210" s="87">
        <v>0</v>
      </c>
      <c r="X210" s="90">
        <v>0</v>
      </c>
      <c r="Y210" s="90">
        <v>0</v>
      </c>
      <c r="Z210" s="90">
        <v>0</v>
      </c>
      <c r="AA210" s="90">
        <v>0</v>
      </c>
      <c r="AB210" s="90">
        <v>0</v>
      </c>
      <c r="AC210" s="90">
        <v>0</v>
      </c>
      <c r="AD210" s="90">
        <v>0</v>
      </c>
      <c r="AE210" s="90">
        <v>0</v>
      </c>
      <c r="AF210" s="90">
        <v>0</v>
      </c>
      <c r="AG210" s="90">
        <v>0</v>
      </c>
      <c r="AH210" s="91">
        <v>0</v>
      </c>
      <c r="AI210" s="91" t="s">
        <v>83</v>
      </c>
      <c r="AJ210" s="91">
        <v>0</v>
      </c>
      <c r="AK210" s="128">
        <f>RANK(AH210,AH210:AJ210,1)-1</f>
        <v>0</v>
      </c>
      <c r="AL210" s="128">
        <f>RANK(AJ210,AH210:AJ210,1)-1</f>
        <v>0</v>
      </c>
      <c r="AT210" s="115"/>
      <c r="AU210" s="129" t="str">
        <f>D210</f>
        <v>C</v>
      </c>
      <c r="AV210" s="130" t="str">
        <f t="shared" si="322"/>
        <v>Kai THORNBECH</v>
      </c>
      <c r="AW210" s="129" t="str">
        <f>G210</f>
        <v>Y</v>
      </c>
      <c r="AX210" s="130" t="str">
        <f t="shared" si="323"/>
        <v>Maria VINOGRADOVA (välis)</v>
      </c>
      <c r="AY210" s="129" t="str">
        <f>IF(AND(N210=0,O210=0),"",N210&amp;" - "&amp;O210)</f>
        <v/>
      </c>
      <c r="AZ210" s="129" t="str">
        <f>IF(AND(P210=0,Q210=0),"",P210&amp;" - "&amp;Q210)</f>
        <v/>
      </c>
      <c r="BA210" s="129" t="str">
        <f>IF(AND(R210=0,S210=0),"",R210&amp;" - "&amp;S210)</f>
        <v/>
      </c>
      <c r="BB210" s="129" t="str">
        <f>IF(AND(T210=0,U210=0),"",T210&amp;" - "&amp;U210)</f>
        <v/>
      </c>
      <c r="BC210" s="129" t="str">
        <f>IF(AND(V210=0,W210=0),"",V210&amp;" - "&amp;W210)</f>
        <v/>
      </c>
      <c r="BD210" s="131" t="str">
        <f>IF(AND(AH210=0,AJ210=0),"",AH210&amp;" - "&amp;AJ210)</f>
        <v/>
      </c>
      <c r="BE210" s="132">
        <f>BE209+AK210</f>
        <v>0</v>
      </c>
      <c r="BF210" s="132">
        <f>BF209+AL210</f>
        <v>4</v>
      </c>
      <c r="BH210" s="129" t="str">
        <f>D210</f>
        <v>C</v>
      </c>
      <c r="BI210" s="130" t="str">
        <f t="shared" si="324"/>
        <v>Kai THORNBECH</v>
      </c>
      <c r="BJ210" s="129" t="str">
        <f>G210</f>
        <v>Y</v>
      </c>
      <c r="BK210" s="130" t="str">
        <f t="shared" si="325"/>
        <v>Maria VINOGRADOVA (välis)</v>
      </c>
      <c r="BL210" s="135" t="str">
        <f t="shared" si="327"/>
        <v/>
      </c>
      <c r="BM210" s="135" t="str">
        <f t="shared" si="328"/>
        <v/>
      </c>
      <c r="BN210" s="135" t="str">
        <f t="shared" si="329"/>
        <v/>
      </c>
      <c r="BO210" s="135" t="str">
        <f t="shared" si="330"/>
        <v/>
      </c>
      <c r="BP210" s="135" t="str">
        <f t="shared" si="331"/>
        <v/>
      </c>
      <c r="BQ210" s="135" t="str">
        <f t="shared" si="332"/>
        <v/>
      </c>
      <c r="BR210" s="135" t="str">
        <f t="shared" si="333"/>
        <v/>
      </c>
      <c r="BS210" s="135" t="str">
        <f t="shared" si="334"/>
        <v/>
      </c>
      <c r="BT210" s="135" t="str">
        <f t="shared" si="335"/>
        <v/>
      </c>
      <c r="BU210" s="135" t="str">
        <f t="shared" si="336"/>
        <v/>
      </c>
      <c r="BV210" s="136" t="str">
        <f>IF(AND(AH210=0,AJ210=0),"",AH210&amp;" - "&amp;AJ210)</f>
        <v/>
      </c>
      <c r="BW210" s="138">
        <f>BW209+AK210</f>
        <v>0</v>
      </c>
      <c r="BX210" s="138">
        <f>AL210+BX209</f>
        <v>4</v>
      </c>
      <c r="BZ210" s="109" t="str">
        <f>IF(BL210="","",BI210)</f>
        <v/>
      </c>
      <c r="CA210" s="109" t="str">
        <f>IF(BZ210="","",CA204)</f>
        <v/>
      </c>
      <c r="CB210" s="109" t="str">
        <f>IF(BL210="","",BK210)</f>
        <v/>
      </c>
      <c r="CC210" s="109" t="str">
        <f>IF(CB210="","",CC204)</f>
        <v/>
      </c>
      <c r="CE210" s="109" t="str">
        <f t="shared" si="321"/>
        <v>:</v>
      </c>
      <c r="CF210" s="109" t="str">
        <f>IF(AH210=AJ210,"",IF(AH210&gt;AJ210,E210,H210))</f>
        <v/>
      </c>
      <c r="CG210" s="109" t="str">
        <f>IF(AH210=AJ210,"",IF(AH210&gt;AJ210,H210,E210))</f>
        <v/>
      </c>
    </row>
    <row r="211" spans="1:85" hidden="1" outlineLevel="1">
      <c r="A211" s="153">
        <f t="shared" si="326"/>
        <v>21</v>
      </c>
      <c r="B211" s="96">
        <v>209</v>
      </c>
      <c r="C211" s="94">
        <v>5</v>
      </c>
      <c r="D211" s="94" t="s">
        <v>84</v>
      </c>
      <c r="E211" s="95" t="s">
        <v>118</v>
      </c>
      <c r="F211" s="94">
        <v>12</v>
      </c>
      <c r="G211" s="94" t="s">
        <v>88</v>
      </c>
      <c r="H211" s="95" t="s">
        <v>152</v>
      </c>
      <c r="I211" s="89" t="s">
        <v>82</v>
      </c>
      <c r="J211" s="89" t="s">
        <v>82</v>
      </c>
      <c r="K211" s="89" t="s">
        <v>82</v>
      </c>
      <c r="L211" s="89" t="s">
        <v>82</v>
      </c>
      <c r="M211" s="89" t="s">
        <v>82</v>
      </c>
      <c r="N211" s="96">
        <v>0</v>
      </c>
      <c r="O211" s="96">
        <v>0</v>
      </c>
      <c r="P211" s="96">
        <v>0</v>
      </c>
      <c r="Q211" s="96">
        <v>0</v>
      </c>
      <c r="R211" s="96">
        <v>0</v>
      </c>
      <c r="S211" s="96">
        <v>0</v>
      </c>
      <c r="T211" s="96">
        <v>0</v>
      </c>
      <c r="U211" s="96">
        <v>0</v>
      </c>
      <c r="V211" s="96">
        <v>0</v>
      </c>
      <c r="W211" s="96">
        <v>0</v>
      </c>
      <c r="X211" s="97">
        <v>0</v>
      </c>
      <c r="Y211" s="97">
        <v>0</v>
      </c>
      <c r="Z211" s="97">
        <v>0</v>
      </c>
      <c r="AA211" s="97">
        <v>0</v>
      </c>
      <c r="AB211" s="97">
        <v>0</v>
      </c>
      <c r="AC211" s="97">
        <v>0</v>
      </c>
      <c r="AD211" s="97">
        <v>0</v>
      </c>
      <c r="AE211" s="97">
        <v>0</v>
      </c>
      <c r="AF211" s="97">
        <v>0</v>
      </c>
      <c r="AG211" s="97">
        <v>0</v>
      </c>
      <c r="AH211" s="98">
        <v>0</v>
      </c>
      <c r="AI211" s="98" t="s">
        <v>83</v>
      </c>
      <c r="AJ211" s="98">
        <v>0</v>
      </c>
      <c r="AK211" s="128">
        <f>RANK(AH211,AH211:AJ211,1)-1</f>
        <v>0</v>
      </c>
      <c r="AL211" s="128">
        <f>RANK(AJ211,AH211:AJ211,1)-1</f>
        <v>0</v>
      </c>
      <c r="AM211" s="142">
        <v>1</v>
      </c>
      <c r="AN211" s="142">
        <v>1</v>
      </c>
      <c r="AT211" s="115"/>
      <c r="AU211" s="129" t="str">
        <f>D211</f>
        <v>B</v>
      </c>
      <c r="AV211" s="130" t="str">
        <f t="shared" si="322"/>
        <v>Pille VEESAAR</v>
      </c>
      <c r="AW211" s="129" t="str">
        <f>G211</f>
        <v>Z</v>
      </c>
      <c r="AX211" s="130" t="str">
        <f t="shared" si="323"/>
        <v>Karina GRIGORJAN</v>
      </c>
      <c r="AY211" s="129" t="str">
        <f>IF(AND(N211=0,O211=0),"",N211&amp;" - "&amp;O211)</f>
        <v/>
      </c>
      <c r="AZ211" s="129" t="str">
        <f>IF(AND(P211=0,Q211=0),"",P211&amp;" - "&amp;Q211)</f>
        <v/>
      </c>
      <c r="BA211" s="129" t="str">
        <f>IF(AND(R211=0,S211=0),"",R211&amp;" - "&amp;S211)</f>
        <v/>
      </c>
      <c r="BB211" s="129" t="str">
        <f>IF(AND(T211=0,U211=0),"",T211&amp;" - "&amp;U211)</f>
        <v/>
      </c>
      <c r="BC211" s="129" t="str">
        <f>IF(AND(V211=0,W211=0),"",V211&amp;" - "&amp;W211)</f>
        <v/>
      </c>
      <c r="BD211" s="131" t="str">
        <f>IF(AND(AH211=0,AJ211=0),"",AH211&amp;" - "&amp;AJ211)</f>
        <v/>
      </c>
      <c r="BE211" s="132">
        <f>BE210+AK211</f>
        <v>0</v>
      </c>
      <c r="BF211" s="132">
        <f>BF210+AL211</f>
        <v>4</v>
      </c>
      <c r="BH211" s="129" t="str">
        <f>D211</f>
        <v>B</v>
      </c>
      <c r="BI211" s="130" t="str">
        <f t="shared" si="324"/>
        <v>Pille VEESAAR</v>
      </c>
      <c r="BJ211" s="129" t="str">
        <f>G211</f>
        <v>Z</v>
      </c>
      <c r="BK211" s="130" t="str">
        <f t="shared" si="325"/>
        <v>Karina GRIGORJAN</v>
      </c>
      <c r="BL211" s="135" t="str">
        <f t="shared" si="327"/>
        <v/>
      </c>
      <c r="BM211" s="135" t="str">
        <f t="shared" si="328"/>
        <v/>
      </c>
      <c r="BN211" s="135" t="str">
        <f t="shared" si="329"/>
        <v/>
      </c>
      <c r="BO211" s="135" t="str">
        <f t="shared" si="330"/>
        <v/>
      </c>
      <c r="BP211" s="135" t="str">
        <f t="shared" si="331"/>
        <v/>
      </c>
      <c r="BQ211" s="135" t="str">
        <f t="shared" si="332"/>
        <v/>
      </c>
      <c r="BR211" s="135" t="str">
        <f t="shared" si="333"/>
        <v/>
      </c>
      <c r="BS211" s="135" t="str">
        <f t="shared" si="334"/>
        <v/>
      </c>
      <c r="BT211" s="135" t="str">
        <f t="shared" si="335"/>
        <v/>
      </c>
      <c r="BU211" s="135" t="str">
        <f t="shared" si="336"/>
        <v/>
      </c>
      <c r="BV211" s="136" t="str">
        <f>IF(AND(AH211=0,AJ211=0),"",AH211&amp;" - "&amp;AJ211)</f>
        <v/>
      </c>
      <c r="BW211" s="138">
        <f>BW210+AK211</f>
        <v>0</v>
      </c>
      <c r="BX211" s="138">
        <f>AL211+BX210</f>
        <v>4</v>
      </c>
      <c r="BZ211" s="109" t="str">
        <f>IF(BL211="","",BI211)</f>
        <v/>
      </c>
      <c r="CA211" s="109" t="str">
        <f>IF(BZ211="","",CA204)</f>
        <v/>
      </c>
      <c r="CB211" s="109" t="str">
        <f>IF(BL211="","",BK211)</f>
        <v/>
      </c>
      <c r="CC211" s="109" t="str">
        <f>IF(CB211="","",CC204)</f>
        <v/>
      </c>
      <c r="CE211" s="109" t="str">
        <f t="shared" si="321"/>
        <v>:</v>
      </c>
      <c r="CF211" s="109" t="str">
        <f>IF(AH211=AJ211,"",IF(AH211&gt;AJ211,E211,H211))</f>
        <v/>
      </c>
      <c r="CG211" s="109" t="str">
        <f>IF(AH211=AJ211,"",IF(AH211&gt;AJ211,H211,E211))</f>
        <v/>
      </c>
    </row>
    <row r="212" spans="1:85" hidden="1" outlineLevel="1">
      <c r="A212" s="154">
        <f t="shared" si="326"/>
        <v>21</v>
      </c>
      <c r="B212" s="101">
        <v>210</v>
      </c>
      <c r="C212" s="99"/>
      <c r="D212" s="99"/>
      <c r="E212" s="99"/>
      <c r="F212" s="99"/>
      <c r="G212" s="99"/>
      <c r="H212" s="99"/>
      <c r="I212" s="100"/>
      <c r="J212" s="100"/>
      <c r="K212" s="100"/>
      <c r="L212" s="100"/>
      <c r="M212" s="100"/>
      <c r="N212" s="101"/>
      <c r="O212" s="101"/>
      <c r="P212" s="101"/>
      <c r="Q212" s="101"/>
      <c r="R212" s="101"/>
      <c r="S212" s="101"/>
      <c r="T212" s="101"/>
      <c r="U212" s="101"/>
      <c r="V212" s="101"/>
      <c r="W212" s="101"/>
      <c r="X212" s="102"/>
      <c r="Y212" s="102"/>
      <c r="Z212" s="102"/>
      <c r="AA212" s="102"/>
      <c r="AB212" s="102"/>
      <c r="AC212" s="102"/>
      <c r="AD212" s="102"/>
      <c r="AE212" s="102"/>
      <c r="AF212" s="102"/>
      <c r="AG212" s="102"/>
      <c r="AH212" s="103"/>
      <c r="AI212" s="103"/>
      <c r="AJ212" s="104"/>
      <c r="AK212" s="144">
        <f>SUM(AK204:AK211)</f>
        <v>0</v>
      </c>
      <c r="AL212" s="144">
        <f>SUM(AL204:AL211)</f>
        <v>4</v>
      </c>
      <c r="AM212" s="145" t="str">
        <f>IF(OR(ISNA(E204),AK212=AL212),"",IF(D203&lt;G203,AK212&amp;" - "&amp;AL212,AL212&amp;" - "&amp;AK212))</f>
        <v>4 - 0</v>
      </c>
      <c r="AN212" s="145">
        <f>IF(OR(ISNA(E204),AK212=AL212),"",IF(VALUE(LEFT(AM212))&gt;VALUE(RIGHT(AM212)),2,1))</f>
        <v>2</v>
      </c>
      <c r="AT212" s="146"/>
      <c r="AU212" s="147"/>
      <c r="AV212" s="148"/>
      <c r="AW212" s="147"/>
      <c r="AX212" s="148"/>
      <c r="AY212" s="147"/>
      <c r="AZ212" s="147"/>
      <c r="BA212" s="147"/>
      <c r="BB212" s="147"/>
      <c r="BC212" s="149"/>
      <c r="BD212" s="150"/>
      <c r="BE212" s="151"/>
      <c r="BF212" s="151"/>
      <c r="BZ212" t="s">
        <v>140</v>
      </c>
      <c r="CE212" s="109" t="str">
        <f t="shared" si="321"/>
        <v>:</v>
      </c>
      <c r="CF212" s="109" t="s">
        <v>140</v>
      </c>
      <c r="CG212" s="109"/>
    </row>
    <row r="213" spans="1:85" s="109" customFormat="1" hidden="1" outlineLevel="1">
      <c r="A213" s="152">
        <f>A203+1</f>
        <v>22</v>
      </c>
      <c r="B213" s="79">
        <v>211</v>
      </c>
      <c r="C213" s="79">
        <v>3</v>
      </c>
      <c r="D213" s="80">
        <v>2</v>
      </c>
      <c r="E213" s="81" t="s">
        <v>39</v>
      </c>
      <c r="F213" s="79">
        <v>9</v>
      </c>
      <c r="G213" s="80">
        <v>3</v>
      </c>
      <c r="H213" s="81" t="s">
        <v>46</v>
      </c>
      <c r="I213" s="82"/>
      <c r="J213" s="83"/>
      <c r="K213" s="83"/>
      <c r="L213" s="83"/>
      <c r="M213" s="83"/>
      <c r="N213" s="84"/>
      <c r="O213" s="84"/>
      <c r="P213" s="84"/>
      <c r="Q213" s="84"/>
      <c r="R213" s="84"/>
      <c r="S213" s="84"/>
      <c r="T213" s="84"/>
      <c r="U213" s="84"/>
      <c r="V213" s="84"/>
      <c r="W213" s="84"/>
      <c r="X213" s="85"/>
      <c r="Y213" s="85"/>
      <c r="Z213" s="85"/>
      <c r="AA213" s="85"/>
      <c r="AB213" s="85"/>
      <c r="AC213" s="85"/>
      <c r="AD213" s="85"/>
      <c r="AE213" s="85"/>
      <c r="AF213" s="85"/>
      <c r="AG213" s="85"/>
      <c r="AH213" s="85"/>
      <c r="AI213" s="85"/>
      <c r="AJ213" s="86"/>
      <c r="AO213" s="109" t="s">
        <v>132</v>
      </c>
      <c r="AP213" s="109" t="s">
        <v>132</v>
      </c>
      <c r="AT213" s="119" t="str">
        <f>"Match no "&amp;A213</f>
        <v>Match no 22</v>
      </c>
      <c r="AU213" s="120">
        <f>BE221</f>
        <v>4</v>
      </c>
      <c r="AV213" s="121" t="str">
        <f t="shared" ref="AV213:AV221" si="338">E213</f>
        <v>Aseri Spordiklubi</v>
      </c>
      <c r="AW213" s="120">
        <f>BF221</f>
        <v>1</v>
      </c>
      <c r="AX213" s="121" t="str">
        <f t="shared" ref="AX213:AX221" si="339">H213</f>
        <v>LTK Narova</v>
      </c>
      <c r="AY213" s="122" t="s">
        <v>133</v>
      </c>
      <c r="AZ213" s="122" t="s">
        <v>134</v>
      </c>
      <c r="BA213" s="122" t="s">
        <v>135</v>
      </c>
      <c r="BB213" s="122" t="s">
        <v>136</v>
      </c>
      <c r="BC213" s="122" t="s">
        <v>137</v>
      </c>
      <c r="BD213" s="123" t="s">
        <v>138</v>
      </c>
      <c r="BE213" s="292" t="s">
        <v>139</v>
      </c>
      <c r="BF213" s="292"/>
      <c r="BH213" s="124">
        <f>AK222</f>
        <v>4</v>
      </c>
      <c r="BI213" s="125" t="str">
        <f t="shared" ref="BI213:BI221" si="340">E213</f>
        <v>Aseri Spordiklubi</v>
      </c>
      <c r="BJ213" s="124">
        <f>AL222</f>
        <v>1</v>
      </c>
      <c r="BK213" s="125" t="str">
        <f t="shared" ref="BK213:BK221" si="341">H213</f>
        <v>LTK Narova</v>
      </c>
      <c r="BL213" s="287" t="s">
        <v>133</v>
      </c>
      <c r="BM213" s="288"/>
      <c r="BN213" s="287" t="s">
        <v>134</v>
      </c>
      <c r="BO213" s="288"/>
      <c r="BP213" s="287" t="s">
        <v>135</v>
      </c>
      <c r="BQ213" s="288"/>
      <c r="BR213" s="287" t="s">
        <v>136</v>
      </c>
      <c r="BS213" s="288"/>
      <c r="BT213" s="287" t="s">
        <v>137</v>
      </c>
      <c r="BU213" s="288"/>
      <c r="BV213" s="126" t="s">
        <v>138</v>
      </c>
      <c r="BW213" s="289" t="s">
        <v>139</v>
      </c>
      <c r="BX213" s="290"/>
      <c r="BZ213" s="109" t="s">
        <v>140</v>
      </c>
      <c r="CE213" s="109" t="str">
        <f t="shared" si="321"/>
        <v>s:G</v>
      </c>
      <c r="CF213" s="109" t="s">
        <v>140</v>
      </c>
    </row>
    <row r="214" spans="1:85" s="109" customFormat="1" hidden="1" outlineLevel="1">
      <c r="A214" s="116">
        <f t="shared" ref="A214:A222" si="342">A204+1</f>
        <v>22</v>
      </c>
      <c r="B214" s="87">
        <v>212</v>
      </c>
      <c r="C214" s="87">
        <v>4</v>
      </c>
      <c r="D214" s="87" t="s">
        <v>77</v>
      </c>
      <c r="E214" s="88" t="s">
        <v>163</v>
      </c>
      <c r="F214" s="87">
        <v>11</v>
      </c>
      <c r="G214" s="87" t="s">
        <v>78</v>
      </c>
      <c r="H214" s="88" t="s">
        <v>119</v>
      </c>
      <c r="I214" s="89" t="s">
        <v>90</v>
      </c>
      <c r="J214" s="89" t="s">
        <v>148</v>
      </c>
      <c r="K214" s="89" t="s">
        <v>79</v>
      </c>
      <c r="L214" s="89" t="s">
        <v>80</v>
      </c>
      <c r="M214" s="89" t="s">
        <v>82</v>
      </c>
      <c r="N214" s="87">
        <v>7</v>
      </c>
      <c r="O214" s="87">
        <v>11</v>
      </c>
      <c r="P214" s="87">
        <v>16</v>
      </c>
      <c r="Q214" s="87">
        <v>14</v>
      </c>
      <c r="R214" s="87">
        <v>11</v>
      </c>
      <c r="S214" s="87">
        <v>1</v>
      </c>
      <c r="T214" s="87">
        <v>11</v>
      </c>
      <c r="U214" s="87">
        <v>8</v>
      </c>
      <c r="V214" s="87">
        <v>0</v>
      </c>
      <c r="W214" s="87">
        <v>0</v>
      </c>
      <c r="X214" s="90">
        <v>0</v>
      </c>
      <c r="Y214" s="90">
        <v>1</v>
      </c>
      <c r="Z214" s="90">
        <v>1</v>
      </c>
      <c r="AA214" s="90">
        <v>1</v>
      </c>
      <c r="AB214" s="90">
        <v>0</v>
      </c>
      <c r="AC214" s="90">
        <v>1</v>
      </c>
      <c r="AD214" s="90">
        <v>0</v>
      </c>
      <c r="AE214" s="90">
        <v>0</v>
      </c>
      <c r="AF214" s="90">
        <v>0</v>
      </c>
      <c r="AG214" s="90">
        <v>0</v>
      </c>
      <c r="AH214" s="91">
        <v>3</v>
      </c>
      <c r="AI214" s="91" t="s">
        <v>83</v>
      </c>
      <c r="AJ214" s="91">
        <v>1</v>
      </c>
      <c r="AK214" s="128">
        <f>RANK(AH214,AH214:AJ214,1)-1</f>
        <v>1</v>
      </c>
      <c r="AL214" s="128">
        <f>RANK(AJ214,AH214:AJ214,1)-1</f>
        <v>0</v>
      </c>
      <c r="AT214" s="115" t="str">
        <f>VLOOKUP(A213,Voor,4)&amp;" kell "&amp;TEXT(VLOOKUP(A213,Voor,5),"hh:mm")</f>
        <v>VI voor kell 13:30</v>
      </c>
      <c r="AU214" s="129" t="str">
        <f>D214</f>
        <v>A</v>
      </c>
      <c r="AV214" s="130" t="str">
        <f t="shared" si="338"/>
        <v>Daria SEMENOVA (välis)</v>
      </c>
      <c r="AW214" s="129" t="str">
        <f>G214</f>
        <v>Y</v>
      </c>
      <c r="AX214" s="130" t="str">
        <f t="shared" si="339"/>
        <v>Anastassia MELNIKOVA</v>
      </c>
      <c r="AY214" s="129" t="str">
        <f>IF(AND(N214=0,O214=0),"",N214&amp;" - "&amp;O214)</f>
        <v>7 - 11</v>
      </c>
      <c r="AZ214" s="129" t="str">
        <f>IF(AND(P214=0,Q214=0),"",P214&amp;" - "&amp;Q214)</f>
        <v>16 - 14</v>
      </c>
      <c r="BA214" s="129" t="str">
        <f>IF(AND(R214=0,S214=0),"",R214&amp;" - "&amp;S214)</f>
        <v>11 - 1</v>
      </c>
      <c r="BB214" s="129" t="str">
        <f>IF(AND(T214=0,U214=0),"",T214&amp;" - "&amp;U214)</f>
        <v>11 - 8</v>
      </c>
      <c r="BC214" s="129" t="str">
        <f>IF(AND(V214=0,W214=0),"",V214&amp;" - "&amp;W214)</f>
        <v/>
      </c>
      <c r="BD214" s="131" t="str">
        <f>IF(AND(AH214=0,AJ214=0),"",AH214&amp;" - "&amp;AJ214)</f>
        <v>3 - 1</v>
      </c>
      <c r="BE214" s="132">
        <f>AK214</f>
        <v>1</v>
      </c>
      <c r="BF214" s="132">
        <f>AL214</f>
        <v>0</v>
      </c>
      <c r="BH214" s="133" t="str">
        <f>D214</f>
        <v>A</v>
      </c>
      <c r="BI214" s="134" t="str">
        <f t="shared" si="340"/>
        <v>Daria SEMENOVA (välis)</v>
      </c>
      <c r="BJ214" s="133" t="str">
        <f>G214</f>
        <v>Y</v>
      </c>
      <c r="BK214" s="134" t="str">
        <f t="shared" si="341"/>
        <v>Anastassia MELNIKOVA</v>
      </c>
      <c r="BL214" s="135">
        <f t="shared" ref="BL214:BL221" si="343">IF(AND(N214=0,O214=0),"",N214)</f>
        <v>7</v>
      </c>
      <c r="BM214" s="135">
        <f t="shared" ref="BM214:BM221" si="344">IF(AND(N214=0,O214=0),"",O214)</f>
        <v>11</v>
      </c>
      <c r="BN214" s="135">
        <f t="shared" ref="BN214:BN221" si="345">IF(AND(P214=0,Q214=0),"",P214)</f>
        <v>16</v>
      </c>
      <c r="BO214" s="135">
        <f t="shared" ref="BO214:BO221" si="346">IF(AND(P214=0,Q214=0),"",Q214)</f>
        <v>14</v>
      </c>
      <c r="BP214" s="135">
        <f t="shared" ref="BP214:BP221" si="347">IF(AND(R214=0,S214=0),"",R214)</f>
        <v>11</v>
      </c>
      <c r="BQ214" s="135">
        <f t="shared" ref="BQ214:BQ221" si="348">IF(AND(R214=0,S214=0),"",S214)</f>
        <v>1</v>
      </c>
      <c r="BR214" s="135">
        <f t="shared" ref="BR214:BR221" si="349">IF(AND(T214=0,U214=0),"",T214)</f>
        <v>11</v>
      </c>
      <c r="BS214" s="135">
        <f t="shared" ref="BS214:BS221" si="350">IF(AND(T214=0,U214=0),"",U214)</f>
        <v>8</v>
      </c>
      <c r="BT214" s="135" t="str">
        <f t="shared" ref="BT214:BT221" si="351">IF(AND(V214=0,W214=0),"",V214)</f>
        <v/>
      </c>
      <c r="BU214" s="135" t="str">
        <f t="shared" ref="BU214:BU221" si="352">IF(AND(V214=0,W214=0),"",W214)</f>
        <v/>
      </c>
      <c r="BV214" s="136" t="str">
        <f>IF(AND(AH214=0,AJ214=0),"",AH214&amp;" - "&amp;AJ214)</f>
        <v>3 - 1</v>
      </c>
      <c r="BW214" s="137">
        <f>AK214</f>
        <v>1</v>
      </c>
      <c r="BX214" s="137">
        <f>AL214</f>
        <v>0</v>
      </c>
      <c r="BZ214" s="109" t="str">
        <f>IF(BL214="","",BI214)</f>
        <v>Daria SEMENOVA (välis)</v>
      </c>
      <c r="CA214" s="109" t="str">
        <f>IF(BZ214="","",BI213)</f>
        <v>Aseri Spordiklubi</v>
      </c>
      <c r="CB214" s="109" t="str">
        <f>IF(BL214="","",BK214)</f>
        <v>Anastassia MELNIKOVA</v>
      </c>
      <c r="CC214" s="109" t="str">
        <f>IF(CB214="","",BK213)</f>
        <v>LTK Narova</v>
      </c>
      <c r="CE214" s="109" t="str">
        <f t="shared" si="321"/>
        <v>3:1</v>
      </c>
      <c r="CF214" s="109" t="str">
        <f>IF(AH214=AJ214,"",IF(AH214&gt;AJ214,E214,H214))</f>
        <v>Daria SEMENOVA (välis)</v>
      </c>
      <c r="CG214" s="109" t="str">
        <f>IF(AH214=AJ214,"",IF(AH214&gt;AJ214,H214,E214))</f>
        <v>Anastassia MELNIKOVA</v>
      </c>
    </row>
    <row r="215" spans="1:85" s="109" customFormat="1" hidden="1" outlineLevel="1">
      <c r="A215" s="116">
        <f t="shared" si="342"/>
        <v>22</v>
      </c>
      <c r="B215" s="87">
        <v>213</v>
      </c>
      <c r="C215" s="87">
        <v>5</v>
      </c>
      <c r="D215" s="87" t="s">
        <v>84</v>
      </c>
      <c r="E215" s="88" t="s">
        <v>109</v>
      </c>
      <c r="F215" s="87">
        <v>10</v>
      </c>
      <c r="G215" s="87" t="s">
        <v>85</v>
      </c>
      <c r="H215" s="88" t="s">
        <v>117</v>
      </c>
      <c r="I215" s="89" t="s">
        <v>97</v>
      </c>
      <c r="J215" s="89" t="s">
        <v>92</v>
      </c>
      <c r="K215" s="89" t="s">
        <v>97</v>
      </c>
      <c r="L215" s="89" t="s">
        <v>106</v>
      </c>
      <c r="M215" s="89" t="s">
        <v>82</v>
      </c>
      <c r="N215" s="87">
        <v>4</v>
      </c>
      <c r="O215" s="87">
        <v>11</v>
      </c>
      <c r="P215" s="87">
        <v>11</v>
      </c>
      <c r="Q215" s="87">
        <v>7</v>
      </c>
      <c r="R215" s="87">
        <v>4</v>
      </c>
      <c r="S215" s="87">
        <v>11</v>
      </c>
      <c r="T215" s="87">
        <v>10</v>
      </c>
      <c r="U215" s="87">
        <v>12</v>
      </c>
      <c r="V215" s="87">
        <v>0</v>
      </c>
      <c r="W215" s="87">
        <v>0</v>
      </c>
      <c r="X215" s="90">
        <v>0</v>
      </c>
      <c r="Y215" s="90">
        <v>1</v>
      </c>
      <c r="Z215" s="90">
        <v>0</v>
      </c>
      <c r="AA215" s="90">
        <v>0</v>
      </c>
      <c r="AB215" s="90">
        <v>0</v>
      </c>
      <c r="AC215" s="90">
        <v>1</v>
      </c>
      <c r="AD215" s="90">
        <v>0</v>
      </c>
      <c r="AE215" s="90">
        <v>1</v>
      </c>
      <c r="AF215" s="90">
        <v>1</v>
      </c>
      <c r="AG215" s="90">
        <v>0</v>
      </c>
      <c r="AH215" s="91">
        <v>1</v>
      </c>
      <c r="AI215" s="91" t="s">
        <v>83</v>
      </c>
      <c r="AJ215" s="91">
        <v>3</v>
      </c>
      <c r="AK215" s="128">
        <f>RANK(AH215,AH215:AJ215,1)-1</f>
        <v>0</v>
      </c>
      <c r="AL215" s="128">
        <f>RANK(AJ215,AH215:AJ215,1)-1</f>
        <v>1</v>
      </c>
      <c r="AT215" s="115" t="str">
        <f>"Laud: "&amp;VLOOKUP(A213,Voor,8)</f>
        <v>Laud: 1</v>
      </c>
      <c r="AU215" s="129" t="str">
        <f>D215</f>
        <v>B</v>
      </c>
      <c r="AV215" s="130" t="str">
        <f t="shared" si="338"/>
        <v>Reelica HANSON</v>
      </c>
      <c r="AW215" s="129" t="str">
        <f>G215</f>
        <v>X</v>
      </c>
      <c r="AX215" s="130" t="str">
        <f t="shared" si="339"/>
        <v>Vitalia REINOL</v>
      </c>
      <c r="AY215" s="129" t="str">
        <f>IF(AND(N215=0,O215=0),"",N215&amp;" - "&amp;O215)</f>
        <v>4 - 11</v>
      </c>
      <c r="AZ215" s="129" t="str">
        <f>IF(AND(P215=0,Q215=0),"",P215&amp;" - "&amp;Q215)</f>
        <v>11 - 7</v>
      </c>
      <c r="BA215" s="129" t="str">
        <f>IF(AND(R215=0,S215=0),"",R215&amp;" - "&amp;S215)</f>
        <v>4 - 11</v>
      </c>
      <c r="BB215" s="129" t="str">
        <f>IF(AND(T215=0,U215=0),"",T215&amp;" - "&amp;U215)</f>
        <v>10 - 12</v>
      </c>
      <c r="BC215" s="129" t="str">
        <f>IF(AND(V215=0,W215=0),"",V215&amp;" - "&amp;W215)</f>
        <v/>
      </c>
      <c r="BD215" s="131" t="str">
        <f>IF(AND(AH215=0,AJ215=0),"",AH215&amp;" - "&amp;AJ215)</f>
        <v>1 - 3</v>
      </c>
      <c r="BE215" s="132">
        <f t="shared" ref="BE215:BF217" si="353">BE214+AK215</f>
        <v>1</v>
      </c>
      <c r="BF215" s="132">
        <f t="shared" si="353"/>
        <v>1</v>
      </c>
      <c r="BH215" s="129" t="str">
        <f>D215</f>
        <v>B</v>
      </c>
      <c r="BI215" s="130" t="str">
        <f t="shared" si="340"/>
        <v>Reelica HANSON</v>
      </c>
      <c r="BJ215" s="129" t="str">
        <f>G215</f>
        <v>X</v>
      </c>
      <c r="BK215" s="130" t="str">
        <f t="shared" si="341"/>
        <v>Vitalia REINOL</v>
      </c>
      <c r="BL215" s="135">
        <f t="shared" si="343"/>
        <v>4</v>
      </c>
      <c r="BM215" s="135">
        <f t="shared" si="344"/>
        <v>11</v>
      </c>
      <c r="BN215" s="135">
        <f t="shared" si="345"/>
        <v>11</v>
      </c>
      <c r="BO215" s="135">
        <f t="shared" si="346"/>
        <v>7</v>
      </c>
      <c r="BP215" s="135">
        <f t="shared" si="347"/>
        <v>4</v>
      </c>
      <c r="BQ215" s="135">
        <f t="shared" si="348"/>
        <v>11</v>
      </c>
      <c r="BR215" s="135">
        <f t="shared" si="349"/>
        <v>10</v>
      </c>
      <c r="BS215" s="135">
        <f t="shared" si="350"/>
        <v>12</v>
      </c>
      <c r="BT215" s="135" t="str">
        <f t="shared" si="351"/>
        <v/>
      </c>
      <c r="BU215" s="135" t="str">
        <f t="shared" si="352"/>
        <v/>
      </c>
      <c r="BV215" s="136" t="str">
        <f>IF(AND(AH215=0,AJ215=0),"",AH215&amp;" - "&amp;AJ215)</f>
        <v>1 - 3</v>
      </c>
      <c r="BW215" s="138">
        <f>BW214+AK215</f>
        <v>1</v>
      </c>
      <c r="BX215" s="138">
        <f>AL215+BX214</f>
        <v>1</v>
      </c>
      <c r="BZ215" s="109" t="str">
        <f>IF(BL215="","",BI215)</f>
        <v>Reelica HANSON</v>
      </c>
      <c r="CA215" s="109" t="str">
        <f>IF(BZ215="","",CA214)</f>
        <v>Aseri Spordiklubi</v>
      </c>
      <c r="CB215" s="109" t="str">
        <f>IF(BL215="","",BK215)</f>
        <v>Vitalia REINOL</v>
      </c>
      <c r="CC215" s="109" t="str">
        <f>IF(CB215="","",CC214)</f>
        <v>LTK Narova</v>
      </c>
      <c r="CE215" s="109" t="str">
        <f t="shared" si="321"/>
        <v>3:1</v>
      </c>
      <c r="CF215" s="109" t="str">
        <f>IF(AH215=AJ215,"",IF(AH215&gt;AJ215,E215,H215))</f>
        <v>Vitalia REINOL</v>
      </c>
      <c r="CG215" s="109" t="str">
        <f>IF(AH215=AJ215,"",IF(AH215&gt;AJ215,H215,E215))</f>
        <v>Reelica HANSON</v>
      </c>
    </row>
    <row r="216" spans="1:85" s="109" customFormat="1" hidden="1" outlineLevel="1">
      <c r="A216" s="116">
        <f t="shared" si="342"/>
        <v>22</v>
      </c>
      <c r="B216" s="87">
        <v>214</v>
      </c>
      <c r="C216" s="87">
        <v>6</v>
      </c>
      <c r="D216" s="87" t="s">
        <v>87</v>
      </c>
      <c r="E216" s="88" t="s">
        <v>111</v>
      </c>
      <c r="F216" s="87">
        <v>12</v>
      </c>
      <c r="G216" s="87" t="s">
        <v>88</v>
      </c>
      <c r="H216" s="88" t="s">
        <v>161</v>
      </c>
      <c r="I216" s="89" t="s">
        <v>92</v>
      </c>
      <c r="J216" s="89" t="s">
        <v>81</v>
      </c>
      <c r="K216" s="89" t="s">
        <v>94</v>
      </c>
      <c r="L216" s="89" t="s">
        <v>82</v>
      </c>
      <c r="M216" s="89" t="s">
        <v>82</v>
      </c>
      <c r="N216" s="87">
        <v>11</v>
      </c>
      <c r="O216" s="87">
        <v>7</v>
      </c>
      <c r="P216" s="87">
        <v>11</v>
      </c>
      <c r="Q216" s="87">
        <v>3</v>
      </c>
      <c r="R216" s="87">
        <v>11</v>
      </c>
      <c r="S216" s="87">
        <v>9</v>
      </c>
      <c r="T216" s="87">
        <v>0</v>
      </c>
      <c r="U216" s="87">
        <v>0</v>
      </c>
      <c r="V216" s="87">
        <v>0</v>
      </c>
      <c r="W216" s="87">
        <v>0</v>
      </c>
      <c r="X216" s="90">
        <v>1</v>
      </c>
      <c r="Y216" s="90">
        <v>1</v>
      </c>
      <c r="Z216" s="90">
        <v>1</v>
      </c>
      <c r="AA216" s="90">
        <v>0</v>
      </c>
      <c r="AB216" s="90">
        <v>0</v>
      </c>
      <c r="AC216" s="90">
        <v>0</v>
      </c>
      <c r="AD216" s="90">
        <v>0</v>
      </c>
      <c r="AE216" s="90">
        <v>0</v>
      </c>
      <c r="AF216" s="90">
        <v>0</v>
      </c>
      <c r="AG216" s="90">
        <v>0</v>
      </c>
      <c r="AH216" s="91">
        <v>3</v>
      </c>
      <c r="AI216" s="91" t="s">
        <v>83</v>
      </c>
      <c r="AJ216" s="91">
        <v>0</v>
      </c>
      <c r="AK216" s="128">
        <f>RANK(AH216,AH216:AJ216,1)-1</f>
        <v>1</v>
      </c>
      <c r="AL216" s="128">
        <f>RANK(AJ216,AH216:AJ216,1)-1</f>
        <v>0</v>
      </c>
      <c r="AT216" s="115"/>
      <c r="AU216" s="129" t="str">
        <f>D216</f>
        <v>C</v>
      </c>
      <c r="AV216" s="130" t="str">
        <f t="shared" si="338"/>
        <v>Tatjana TŠISTJAKOVA</v>
      </c>
      <c r="AW216" s="129" t="str">
        <f>G216</f>
        <v>Z</v>
      </c>
      <c r="AX216" s="130" t="str">
        <f t="shared" si="339"/>
        <v>Liidia ANDREEVA</v>
      </c>
      <c r="AY216" s="129" t="str">
        <f>IF(AND(N216=0,O216=0),"",N216&amp;" - "&amp;O216)</f>
        <v>11 - 7</v>
      </c>
      <c r="AZ216" s="129" t="str">
        <f>IF(AND(P216=0,Q216=0),"",P216&amp;" - "&amp;Q216)</f>
        <v>11 - 3</v>
      </c>
      <c r="BA216" s="129" t="str">
        <f>IF(AND(R216=0,S216=0),"",R216&amp;" - "&amp;S216)</f>
        <v>11 - 9</v>
      </c>
      <c r="BB216" s="129" t="str">
        <f>IF(AND(T216=0,U216=0),"",T216&amp;" - "&amp;U216)</f>
        <v/>
      </c>
      <c r="BC216" s="129" t="str">
        <f>IF(AND(V216=0,W216=0),"",V216&amp;" - "&amp;W216)</f>
        <v/>
      </c>
      <c r="BD216" s="131" t="str">
        <f>IF(AND(AH216=0,AJ216=0),"",AH216&amp;" - "&amp;AJ216)</f>
        <v>3 - 0</v>
      </c>
      <c r="BE216" s="132">
        <f t="shared" si="353"/>
        <v>2</v>
      </c>
      <c r="BF216" s="132">
        <f t="shared" si="353"/>
        <v>1</v>
      </c>
      <c r="BH216" s="129" t="str">
        <f>D216</f>
        <v>C</v>
      </c>
      <c r="BI216" s="130" t="str">
        <f t="shared" si="340"/>
        <v>Tatjana TŠISTJAKOVA</v>
      </c>
      <c r="BJ216" s="129" t="str">
        <f>G216</f>
        <v>Z</v>
      </c>
      <c r="BK216" s="130" t="str">
        <f t="shared" si="341"/>
        <v>Liidia ANDREEVA</v>
      </c>
      <c r="BL216" s="135">
        <f t="shared" si="343"/>
        <v>11</v>
      </c>
      <c r="BM216" s="135">
        <f t="shared" si="344"/>
        <v>7</v>
      </c>
      <c r="BN216" s="135">
        <f t="shared" si="345"/>
        <v>11</v>
      </c>
      <c r="BO216" s="135">
        <f t="shared" si="346"/>
        <v>3</v>
      </c>
      <c r="BP216" s="135">
        <f t="shared" si="347"/>
        <v>11</v>
      </c>
      <c r="BQ216" s="135">
        <f t="shared" si="348"/>
        <v>9</v>
      </c>
      <c r="BR216" s="135" t="str">
        <f t="shared" si="349"/>
        <v/>
      </c>
      <c r="BS216" s="135" t="str">
        <f t="shared" si="350"/>
        <v/>
      </c>
      <c r="BT216" s="135" t="str">
        <f t="shared" si="351"/>
        <v/>
      </c>
      <c r="BU216" s="135" t="str">
        <f t="shared" si="352"/>
        <v/>
      </c>
      <c r="BV216" s="136" t="str">
        <f>IF(AND(AH216=0,AJ216=0),"",AH216&amp;" - "&amp;AJ216)</f>
        <v>3 - 0</v>
      </c>
      <c r="BW216" s="138">
        <f>BW215+AK216</f>
        <v>2</v>
      </c>
      <c r="BX216" s="138">
        <f>AL216+BX215</f>
        <v>1</v>
      </c>
      <c r="BZ216" s="109" t="str">
        <f>IF(BL216="","",BI216)</f>
        <v>Tatjana TŠISTJAKOVA</v>
      </c>
      <c r="CA216" s="109" t="str">
        <f>IF(BZ216="","",CA214)</f>
        <v>Aseri Spordiklubi</v>
      </c>
      <c r="CB216" s="109" t="str">
        <f>IF(BL216="","",BK216)</f>
        <v>Liidia ANDREEVA</v>
      </c>
      <c r="CC216" s="109" t="str">
        <f>IF(CB216="","",CC214)</f>
        <v>LTK Narova</v>
      </c>
      <c r="CE216" s="109" t="str">
        <f t="shared" si="321"/>
        <v>3:0</v>
      </c>
      <c r="CF216" s="109" t="str">
        <f>IF(AH216=AJ216,"",IF(AH216&gt;AJ216,E216,H216))</f>
        <v>Tatjana TŠISTJAKOVA</v>
      </c>
      <c r="CG216" s="109" t="str">
        <f>IF(AH216=AJ216,"",IF(AH216&gt;AJ216,H216,E216))</f>
        <v>Liidia ANDREEVA</v>
      </c>
    </row>
    <row r="217" spans="1:85" s="109" customFormat="1" hidden="1" outlineLevel="1">
      <c r="A217" s="116">
        <f t="shared" si="342"/>
        <v>22</v>
      </c>
      <c r="B217" s="87">
        <v>215</v>
      </c>
      <c r="C217" s="92">
        <v>4</v>
      </c>
      <c r="D217" s="87"/>
      <c r="E217" s="88" t="s">
        <v>163</v>
      </c>
      <c r="F217" s="92">
        <v>10</v>
      </c>
      <c r="G217" s="87"/>
      <c r="H217" s="88" t="s">
        <v>117</v>
      </c>
      <c r="I217" s="291" t="s">
        <v>94</v>
      </c>
      <c r="J217" s="291" t="s">
        <v>92</v>
      </c>
      <c r="K217" s="291" t="s">
        <v>86</v>
      </c>
      <c r="L217" s="291" t="s">
        <v>82</v>
      </c>
      <c r="M217" s="291" t="s">
        <v>82</v>
      </c>
      <c r="N217" s="285">
        <v>11</v>
      </c>
      <c r="O217" s="285">
        <v>9</v>
      </c>
      <c r="P217" s="285">
        <v>11</v>
      </c>
      <c r="Q217" s="285">
        <v>7</v>
      </c>
      <c r="R217" s="285">
        <v>11</v>
      </c>
      <c r="S217" s="285">
        <v>6</v>
      </c>
      <c r="T217" s="285">
        <v>0</v>
      </c>
      <c r="U217" s="285">
        <v>0</v>
      </c>
      <c r="V217" s="285">
        <v>0</v>
      </c>
      <c r="W217" s="285">
        <v>0</v>
      </c>
      <c r="X217" s="293">
        <v>1</v>
      </c>
      <c r="Y217" s="293">
        <v>1</v>
      </c>
      <c r="Z217" s="293">
        <v>1</v>
      </c>
      <c r="AA217" s="293">
        <v>0</v>
      </c>
      <c r="AB217" s="293">
        <v>0</v>
      </c>
      <c r="AC217" s="293">
        <v>0</v>
      </c>
      <c r="AD217" s="293">
        <v>0</v>
      </c>
      <c r="AE217" s="293">
        <v>0</v>
      </c>
      <c r="AF217" s="293">
        <v>0</v>
      </c>
      <c r="AG217" s="293">
        <v>0</v>
      </c>
      <c r="AH217" s="295">
        <v>3</v>
      </c>
      <c r="AI217" s="295" t="s">
        <v>83</v>
      </c>
      <c r="AJ217" s="295">
        <v>0</v>
      </c>
      <c r="AK217" s="298">
        <f>RANK(AH217,AH217:AJ217,1)-1</f>
        <v>1</v>
      </c>
      <c r="AL217" s="299">
        <f>RANK(AJ217,AH217:AJ217,1)-1</f>
        <v>0</v>
      </c>
      <c r="AT217" s="115"/>
      <c r="AU217" s="300" t="s">
        <v>143</v>
      </c>
      <c r="AV217" s="130" t="str">
        <f t="shared" si="338"/>
        <v>Daria SEMENOVA (välis)</v>
      </c>
      <c r="AW217" s="300" t="s">
        <v>143</v>
      </c>
      <c r="AX217" s="130" t="str">
        <f t="shared" si="339"/>
        <v>Vitalia REINOL</v>
      </c>
      <c r="AY217" s="302" t="str">
        <f>IF(AND(N217=0,O217=0),"",N217&amp;" - "&amp;O217)</f>
        <v>11 - 9</v>
      </c>
      <c r="AZ217" s="302" t="str">
        <f>IF(AND(P217=0,Q217=0),"",P217&amp;" - "&amp;Q217)</f>
        <v>11 - 7</v>
      </c>
      <c r="BA217" s="302" t="str">
        <f>IF(AND(R217=0,S217=0),"",R217&amp;" - "&amp;S217)</f>
        <v>11 - 6</v>
      </c>
      <c r="BB217" s="302" t="str">
        <f>IF(AND(T217=0,U217=0),"",T217&amp;" - "&amp;U217)</f>
        <v/>
      </c>
      <c r="BC217" s="302" t="str">
        <f>IF(AND(V217=0,W217=0),"",V217&amp;" - "&amp;W217)</f>
        <v/>
      </c>
      <c r="BD217" s="309" t="str">
        <f>IF(AND(AH217=0,AJ217=0),"",AH217&amp;" - "&amp;AJ217)</f>
        <v>3 - 0</v>
      </c>
      <c r="BE217" s="297">
        <f t="shared" si="353"/>
        <v>3</v>
      </c>
      <c r="BF217" s="297">
        <f t="shared" si="353"/>
        <v>1</v>
      </c>
      <c r="BH217" s="129"/>
      <c r="BI217" s="130" t="str">
        <f t="shared" si="340"/>
        <v>Daria SEMENOVA (välis)</v>
      </c>
      <c r="BJ217" s="129"/>
      <c r="BK217" s="130" t="str">
        <f t="shared" si="341"/>
        <v>Vitalia REINOL</v>
      </c>
      <c r="BL217" s="305">
        <f t="shared" si="343"/>
        <v>11</v>
      </c>
      <c r="BM217" s="305">
        <f t="shared" si="344"/>
        <v>9</v>
      </c>
      <c r="BN217" s="305">
        <f t="shared" si="345"/>
        <v>11</v>
      </c>
      <c r="BO217" s="305">
        <f t="shared" si="346"/>
        <v>7</v>
      </c>
      <c r="BP217" s="305">
        <f t="shared" si="347"/>
        <v>11</v>
      </c>
      <c r="BQ217" s="305">
        <f t="shared" si="348"/>
        <v>6</v>
      </c>
      <c r="BR217" s="305" t="str">
        <f t="shared" si="349"/>
        <v/>
      </c>
      <c r="BS217" s="305" t="str">
        <f t="shared" si="350"/>
        <v/>
      </c>
      <c r="BT217" s="305" t="str">
        <f t="shared" si="351"/>
        <v/>
      </c>
      <c r="BU217" s="305" t="str">
        <f t="shared" si="352"/>
        <v/>
      </c>
      <c r="BV217" s="307" t="str">
        <f>IF(AND(AH217=0,AJ217=0),"",AH217&amp;" - "&amp;AJ217)</f>
        <v>3 - 0</v>
      </c>
      <c r="BW217" s="303">
        <f>AK217+BW216</f>
        <v>3</v>
      </c>
      <c r="BX217" s="303">
        <f>AL217+BX216</f>
        <v>1</v>
      </c>
      <c r="CE217" s="109" t="str">
        <f t="shared" si="321"/>
        <v>3:0</v>
      </c>
    </row>
    <row r="218" spans="1:85" s="109" customFormat="1" hidden="1" outlineLevel="1">
      <c r="A218" s="116">
        <f t="shared" si="342"/>
        <v>22</v>
      </c>
      <c r="B218" s="87">
        <v>216</v>
      </c>
      <c r="C218" s="92">
        <v>5</v>
      </c>
      <c r="D218" s="87"/>
      <c r="E218" s="88" t="s">
        <v>109</v>
      </c>
      <c r="F218" s="92">
        <v>11</v>
      </c>
      <c r="G218" s="87"/>
      <c r="H218" s="88" t="s">
        <v>119</v>
      </c>
      <c r="I218" s="291"/>
      <c r="J218" s="291"/>
      <c r="K218" s="291"/>
      <c r="L218" s="291"/>
      <c r="M218" s="291"/>
      <c r="N218" s="286"/>
      <c r="O218" s="286"/>
      <c r="P218" s="286"/>
      <c r="Q218" s="286"/>
      <c r="R218" s="286"/>
      <c r="S218" s="286"/>
      <c r="T218" s="286"/>
      <c r="U218" s="286"/>
      <c r="V218" s="286"/>
      <c r="W218" s="286"/>
      <c r="X218" s="294"/>
      <c r="Y218" s="294"/>
      <c r="Z218" s="294"/>
      <c r="AA218" s="294"/>
      <c r="AB218" s="294"/>
      <c r="AC218" s="294"/>
      <c r="AD218" s="294"/>
      <c r="AE218" s="294"/>
      <c r="AF218" s="294"/>
      <c r="AG218" s="294"/>
      <c r="AH218" s="296"/>
      <c r="AI218" s="296"/>
      <c r="AJ218" s="296"/>
      <c r="AK218" s="298"/>
      <c r="AL218" s="299"/>
      <c r="AT218" s="115"/>
      <c r="AU218" s="301"/>
      <c r="AV218" s="130" t="str">
        <f t="shared" si="338"/>
        <v>Reelica HANSON</v>
      </c>
      <c r="AW218" s="301"/>
      <c r="AX218" s="130" t="str">
        <f t="shared" si="339"/>
        <v>Anastassia MELNIKOVA</v>
      </c>
      <c r="AY218" s="302"/>
      <c r="AZ218" s="302"/>
      <c r="BA218" s="302"/>
      <c r="BB218" s="302"/>
      <c r="BC218" s="302"/>
      <c r="BD218" s="309"/>
      <c r="BE218" s="297"/>
      <c r="BF218" s="297"/>
      <c r="BH218" s="129"/>
      <c r="BI218" s="130" t="str">
        <f t="shared" si="340"/>
        <v>Reelica HANSON</v>
      </c>
      <c r="BJ218" s="129"/>
      <c r="BK218" s="130" t="str">
        <f t="shared" si="341"/>
        <v>Anastassia MELNIKOVA</v>
      </c>
      <c r="BL218" s="306" t="str">
        <f t="shared" si="343"/>
        <v/>
      </c>
      <c r="BM218" s="306" t="str">
        <f t="shared" si="344"/>
        <v/>
      </c>
      <c r="BN218" s="306" t="str">
        <f t="shared" si="345"/>
        <v/>
      </c>
      <c r="BO218" s="306" t="str">
        <f t="shared" si="346"/>
        <v/>
      </c>
      <c r="BP218" s="306" t="str">
        <f t="shared" si="347"/>
        <v/>
      </c>
      <c r="BQ218" s="306" t="str">
        <f t="shared" si="348"/>
        <v/>
      </c>
      <c r="BR218" s="306" t="str">
        <f t="shared" si="349"/>
        <v/>
      </c>
      <c r="BS218" s="306" t="str">
        <f t="shared" si="350"/>
        <v/>
      </c>
      <c r="BT218" s="306" t="str">
        <f t="shared" si="351"/>
        <v/>
      </c>
      <c r="BU218" s="306" t="str">
        <f t="shared" si="352"/>
        <v/>
      </c>
      <c r="BV218" s="308"/>
      <c r="BW218" s="304"/>
      <c r="BX218" s="304"/>
      <c r="CE218" s="109" t="str">
        <f t="shared" si="321"/>
        <v>:</v>
      </c>
    </row>
    <row r="219" spans="1:85" s="109" customFormat="1" hidden="1" outlineLevel="1">
      <c r="A219" s="116">
        <f t="shared" si="342"/>
        <v>22</v>
      </c>
      <c r="B219" s="87">
        <v>217</v>
      </c>
      <c r="C219" s="87">
        <v>4</v>
      </c>
      <c r="D219" s="87" t="s">
        <v>77</v>
      </c>
      <c r="E219" s="88" t="s">
        <v>163</v>
      </c>
      <c r="F219" s="87">
        <v>10</v>
      </c>
      <c r="G219" s="87" t="s">
        <v>85</v>
      </c>
      <c r="H219" s="88" t="s">
        <v>117</v>
      </c>
      <c r="I219" s="89" t="s">
        <v>93</v>
      </c>
      <c r="J219" s="89" t="s">
        <v>141</v>
      </c>
      <c r="K219" s="89" t="s">
        <v>94</v>
      </c>
      <c r="L219" s="89" t="s">
        <v>82</v>
      </c>
      <c r="M219" s="89" t="s">
        <v>82</v>
      </c>
      <c r="N219" s="87">
        <v>11</v>
      </c>
      <c r="O219" s="87">
        <v>4</v>
      </c>
      <c r="P219" s="87">
        <v>13</v>
      </c>
      <c r="Q219" s="87">
        <v>11</v>
      </c>
      <c r="R219" s="87">
        <v>11</v>
      </c>
      <c r="S219" s="87">
        <v>9</v>
      </c>
      <c r="T219" s="87">
        <v>0</v>
      </c>
      <c r="U219" s="87">
        <v>0</v>
      </c>
      <c r="V219" s="87">
        <v>0</v>
      </c>
      <c r="W219" s="87">
        <v>0</v>
      </c>
      <c r="X219" s="90">
        <v>1</v>
      </c>
      <c r="Y219" s="90">
        <v>1</v>
      </c>
      <c r="Z219" s="90">
        <v>1</v>
      </c>
      <c r="AA219" s="90">
        <v>0</v>
      </c>
      <c r="AB219" s="90">
        <v>0</v>
      </c>
      <c r="AC219" s="90">
        <v>0</v>
      </c>
      <c r="AD219" s="90">
        <v>0</v>
      </c>
      <c r="AE219" s="90">
        <v>0</v>
      </c>
      <c r="AF219" s="90">
        <v>0</v>
      </c>
      <c r="AG219" s="90">
        <v>0</v>
      </c>
      <c r="AH219" s="91">
        <v>3</v>
      </c>
      <c r="AI219" s="91" t="s">
        <v>83</v>
      </c>
      <c r="AJ219" s="91">
        <v>0</v>
      </c>
      <c r="AK219" s="128">
        <f>RANK(AH219,AH219:AJ219,1)-1</f>
        <v>1</v>
      </c>
      <c r="AL219" s="128">
        <f>RANK(AJ219,AH219:AJ219,1)-1</f>
        <v>0</v>
      </c>
      <c r="AM219" s="114"/>
      <c r="AN219" s="114"/>
      <c r="AO219" s="139"/>
      <c r="AP219" s="139"/>
      <c r="AQ219" s="139"/>
      <c r="AR219" s="139"/>
      <c r="AT219" s="115"/>
      <c r="AU219" s="129" t="str">
        <f>D219</f>
        <v>A</v>
      </c>
      <c r="AV219" s="130" t="str">
        <f t="shared" si="338"/>
        <v>Daria SEMENOVA (välis)</v>
      </c>
      <c r="AW219" s="129" t="str">
        <f>G219</f>
        <v>X</v>
      </c>
      <c r="AX219" s="130" t="str">
        <f t="shared" si="339"/>
        <v>Vitalia REINOL</v>
      </c>
      <c r="AY219" s="129" t="str">
        <f>IF(AND(N219=0,O219=0),"",N219&amp;" - "&amp;O219)</f>
        <v>11 - 4</v>
      </c>
      <c r="AZ219" s="129" t="str">
        <f>IF(AND(P219=0,Q219=0),"",P219&amp;" - "&amp;Q219)</f>
        <v>13 - 11</v>
      </c>
      <c r="BA219" s="129" t="str">
        <f>IF(AND(R219=0,S219=0),"",R219&amp;" - "&amp;S219)</f>
        <v>11 - 9</v>
      </c>
      <c r="BB219" s="129" t="str">
        <f>IF(AND(T219=0,U219=0),"",T219&amp;" - "&amp;U219)</f>
        <v/>
      </c>
      <c r="BC219" s="129" t="str">
        <f>IF(AND(V219=0,W219=0),"",V219&amp;" - "&amp;W219)</f>
        <v/>
      </c>
      <c r="BD219" s="131" t="str">
        <f>IF(AND(AH219=0,AJ219=0),"",AH219&amp;" - "&amp;AJ219)</f>
        <v>3 - 0</v>
      </c>
      <c r="BE219" s="132">
        <f>BE217+AK219</f>
        <v>4</v>
      </c>
      <c r="BF219" s="132">
        <f>BF217+AL219</f>
        <v>1</v>
      </c>
      <c r="BH219" s="129" t="str">
        <f>D219</f>
        <v>A</v>
      </c>
      <c r="BI219" s="130" t="str">
        <f t="shared" si="340"/>
        <v>Daria SEMENOVA (välis)</v>
      </c>
      <c r="BJ219" s="129" t="str">
        <f>G219</f>
        <v>X</v>
      </c>
      <c r="BK219" s="130" t="str">
        <f t="shared" si="341"/>
        <v>Vitalia REINOL</v>
      </c>
      <c r="BL219" s="135">
        <f t="shared" si="343"/>
        <v>11</v>
      </c>
      <c r="BM219" s="135">
        <f t="shared" si="344"/>
        <v>4</v>
      </c>
      <c r="BN219" s="135">
        <f t="shared" si="345"/>
        <v>13</v>
      </c>
      <c r="BO219" s="135">
        <f t="shared" si="346"/>
        <v>11</v>
      </c>
      <c r="BP219" s="135">
        <f t="shared" si="347"/>
        <v>11</v>
      </c>
      <c r="BQ219" s="135">
        <f t="shared" si="348"/>
        <v>9</v>
      </c>
      <c r="BR219" s="135" t="str">
        <f t="shared" si="349"/>
        <v/>
      </c>
      <c r="BS219" s="135" t="str">
        <f t="shared" si="350"/>
        <v/>
      </c>
      <c r="BT219" s="135" t="str">
        <f t="shared" si="351"/>
        <v/>
      </c>
      <c r="BU219" s="135" t="str">
        <f t="shared" si="352"/>
        <v/>
      </c>
      <c r="BV219" s="136" t="str">
        <f>IF(AND(AH219=0,AJ219=0),"",AH219&amp;" - "&amp;AJ219)</f>
        <v>3 - 0</v>
      </c>
      <c r="BW219" s="138">
        <f>BW217+AK219</f>
        <v>4</v>
      </c>
      <c r="BX219" s="138">
        <f>AL219+BX217</f>
        <v>1</v>
      </c>
      <c r="BZ219" s="109" t="str">
        <f>IF(BL219="","",BI219)</f>
        <v>Daria SEMENOVA (välis)</v>
      </c>
      <c r="CA219" s="109" t="str">
        <f>IF(BZ219="","",CA214)</f>
        <v>Aseri Spordiklubi</v>
      </c>
      <c r="CB219" s="109" t="str">
        <f>IF(BL219="","",BK219)</f>
        <v>Vitalia REINOL</v>
      </c>
      <c r="CC219" s="109" t="str">
        <f>IF(CB219="","",CC214)</f>
        <v>LTK Narova</v>
      </c>
      <c r="CE219" s="109" t="str">
        <f t="shared" si="321"/>
        <v>3:0</v>
      </c>
      <c r="CF219" s="109" t="str">
        <f>IF(AH219=AJ219,"",IF(AH219&gt;AJ219,E219,H219))</f>
        <v>Daria SEMENOVA (välis)</v>
      </c>
      <c r="CG219" s="109" t="str">
        <f>IF(AH219=AJ219,"",IF(AH219&gt;AJ219,H219,E219))</f>
        <v>Vitalia REINOL</v>
      </c>
    </row>
    <row r="220" spans="1:85" hidden="1" outlineLevel="1">
      <c r="A220" s="116">
        <f t="shared" si="342"/>
        <v>22</v>
      </c>
      <c r="B220" s="87">
        <v>218</v>
      </c>
      <c r="C220" s="93">
        <v>6</v>
      </c>
      <c r="D220" s="93" t="s">
        <v>87</v>
      </c>
      <c r="E220" s="88" t="s">
        <v>111</v>
      </c>
      <c r="F220" s="93">
        <v>11</v>
      </c>
      <c r="G220" s="93" t="s">
        <v>78</v>
      </c>
      <c r="H220" s="88" t="s">
        <v>119</v>
      </c>
      <c r="I220" s="89" t="s">
        <v>82</v>
      </c>
      <c r="J220" s="89" t="s">
        <v>82</v>
      </c>
      <c r="K220" s="89" t="s">
        <v>82</v>
      </c>
      <c r="L220" s="89" t="s">
        <v>82</v>
      </c>
      <c r="M220" s="89" t="s">
        <v>82</v>
      </c>
      <c r="N220" s="87">
        <v>0</v>
      </c>
      <c r="O220" s="87">
        <v>0</v>
      </c>
      <c r="P220" s="87">
        <v>0</v>
      </c>
      <c r="Q220" s="87">
        <v>0</v>
      </c>
      <c r="R220" s="87">
        <v>0</v>
      </c>
      <c r="S220" s="87">
        <v>0</v>
      </c>
      <c r="T220" s="87">
        <v>0</v>
      </c>
      <c r="U220" s="87">
        <v>0</v>
      </c>
      <c r="V220" s="87">
        <v>0</v>
      </c>
      <c r="W220" s="87">
        <v>0</v>
      </c>
      <c r="X220" s="90">
        <v>0</v>
      </c>
      <c r="Y220" s="90">
        <v>0</v>
      </c>
      <c r="Z220" s="90">
        <v>0</v>
      </c>
      <c r="AA220" s="90">
        <v>0</v>
      </c>
      <c r="AB220" s="90">
        <v>0</v>
      </c>
      <c r="AC220" s="90">
        <v>0</v>
      </c>
      <c r="AD220" s="90">
        <v>0</v>
      </c>
      <c r="AE220" s="90">
        <v>0</v>
      </c>
      <c r="AF220" s="90">
        <v>0</v>
      </c>
      <c r="AG220" s="90">
        <v>0</v>
      </c>
      <c r="AH220" s="91">
        <v>0</v>
      </c>
      <c r="AI220" s="91" t="s">
        <v>83</v>
      </c>
      <c r="AJ220" s="91">
        <v>0</v>
      </c>
      <c r="AK220" s="128">
        <f>RANK(AH220,AH220:AJ220,1)-1</f>
        <v>0</v>
      </c>
      <c r="AL220" s="128">
        <f>RANK(AJ220,AH220:AJ220,1)-1</f>
        <v>0</v>
      </c>
      <c r="AT220" s="115"/>
      <c r="AU220" s="129" t="str">
        <f>D220</f>
        <v>C</v>
      </c>
      <c r="AV220" s="130" t="str">
        <f t="shared" si="338"/>
        <v>Tatjana TŠISTJAKOVA</v>
      </c>
      <c r="AW220" s="129" t="str">
        <f>G220</f>
        <v>Y</v>
      </c>
      <c r="AX220" s="130" t="str">
        <f t="shared" si="339"/>
        <v>Anastassia MELNIKOVA</v>
      </c>
      <c r="AY220" s="129" t="str">
        <f>IF(AND(N220=0,O220=0),"",N220&amp;" - "&amp;O220)</f>
        <v/>
      </c>
      <c r="AZ220" s="129" t="str">
        <f>IF(AND(P220=0,Q220=0),"",P220&amp;" - "&amp;Q220)</f>
        <v/>
      </c>
      <c r="BA220" s="129" t="str">
        <f>IF(AND(R220=0,S220=0),"",R220&amp;" - "&amp;S220)</f>
        <v/>
      </c>
      <c r="BB220" s="129" t="str">
        <f>IF(AND(T220=0,U220=0),"",T220&amp;" - "&amp;U220)</f>
        <v/>
      </c>
      <c r="BC220" s="129" t="str">
        <f>IF(AND(V220=0,W220=0),"",V220&amp;" - "&amp;W220)</f>
        <v/>
      </c>
      <c r="BD220" s="131" t="str">
        <f>IF(AND(AH220=0,AJ220=0),"",AH220&amp;" - "&amp;AJ220)</f>
        <v/>
      </c>
      <c r="BE220" s="132">
        <f>BE219+AK220</f>
        <v>4</v>
      </c>
      <c r="BF220" s="132">
        <f>BF219+AL220</f>
        <v>1</v>
      </c>
      <c r="BH220" s="129" t="str">
        <f>D220</f>
        <v>C</v>
      </c>
      <c r="BI220" s="130" t="str">
        <f t="shared" si="340"/>
        <v>Tatjana TŠISTJAKOVA</v>
      </c>
      <c r="BJ220" s="129" t="str">
        <f>G220</f>
        <v>Y</v>
      </c>
      <c r="BK220" s="130" t="str">
        <f t="shared" si="341"/>
        <v>Anastassia MELNIKOVA</v>
      </c>
      <c r="BL220" s="135" t="str">
        <f t="shared" si="343"/>
        <v/>
      </c>
      <c r="BM220" s="135" t="str">
        <f t="shared" si="344"/>
        <v/>
      </c>
      <c r="BN220" s="135" t="str">
        <f t="shared" si="345"/>
        <v/>
      </c>
      <c r="BO220" s="135" t="str">
        <f t="shared" si="346"/>
        <v/>
      </c>
      <c r="BP220" s="135" t="str">
        <f t="shared" si="347"/>
        <v/>
      </c>
      <c r="BQ220" s="135" t="str">
        <f t="shared" si="348"/>
        <v/>
      </c>
      <c r="BR220" s="135" t="str">
        <f t="shared" si="349"/>
        <v/>
      </c>
      <c r="BS220" s="135" t="str">
        <f t="shared" si="350"/>
        <v/>
      </c>
      <c r="BT220" s="135" t="str">
        <f t="shared" si="351"/>
        <v/>
      </c>
      <c r="BU220" s="135" t="str">
        <f t="shared" si="352"/>
        <v/>
      </c>
      <c r="BV220" s="136" t="str">
        <f>IF(AND(AH220=0,AJ220=0),"",AH220&amp;" - "&amp;AJ220)</f>
        <v/>
      </c>
      <c r="BW220" s="138">
        <f>BW219+AK220</f>
        <v>4</v>
      </c>
      <c r="BX220" s="138">
        <f>AL220+BX219</f>
        <v>1</v>
      </c>
      <c r="BZ220" s="109" t="str">
        <f>IF(BL220="","",BI220)</f>
        <v/>
      </c>
      <c r="CA220" s="109" t="str">
        <f>IF(BZ220="","",CA214)</f>
        <v/>
      </c>
      <c r="CB220" s="109" t="str">
        <f>IF(BL220="","",BK220)</f>
        <v/>
      </c>
      <c r="CC220" s="109" t="str">
        <f>IF(CB220="","",CC214)</f>
        <v/>
      </c>
      <c r="CE220" s="109" t="str">
        <f t="shared" si="321"/>
        <v>:</v>
      </c>
      <c r="CF220" s="109" t="str">
        <f>IF(AH220=AJ220,"",IF(AH220&gt;AJ220,E220,H220))</f>
        <v/>
      </c>
      <c r="CG220" s="109" t="str">
        <f>IF(AH220=AJ220,"",IF(AH220&gt;AJ220,H220,E220))</f>
        <v/>
      </c>
    </row>
    <row r="221" spans="1:85" hidden="1" outlineLevel="1">
      <c r="A221" s="153">
        <f t="shared" si="342"/>
        <v>22</v>
      </c>
      <c r="B221" s="96">
        <v>219</v>
      </c>
      <c r="C221" s="94">
        <v>5</v>
      </c>
      <c r="D221" s="94" t="s">
        <v>84</v>
      </c>
      <c r="E221" s="95" t="s">
        <v>109</v>
      </c>
      <c r="F221" s="94">
        <v>12</v>
      </c>
      <c r="G221" s="94" t="s">
        <v>88</v>
      </c>
      <c r="H221" s="95" t="s">
        <v>161</v>
      </c>
      <c r="I221" s="89" t="s">
        <v>82</v>
      </c>
      <c r="J221" s="89" t="s">
        <v>82</v>
      </c>
      <c r="K221" s="89" t="s">
        <v>82</v>
      </c>
      <c r="L221" s="89" t="s">
        <v>82</v>
      </c>
      <c r="M221" s="89" t="s">
        <v>82</v>
      </c>
      <c r="N221" s="96">
        <v>0</v>
      </c>
      <c r="O221" s="96">
        <v>0</v>
      </c>
      <c r="P221" s="96">
        <v>0</v>
      </c>
      <c r="Q221" s="96">
        <v>0</v>
      </c>
      <c r="R221" s="96">
        <v>0</v>
      </c>
      <c r="S221" s="96">
        <v>0</v>
      </c>
      <c r="T221" s="96">
        <v>0</v>
      </c>
      <c r="U221" s="96">
        <v>0</v>
      </c>
      <c r="V221" s="96">
        <v>0</v>
      </c>
      <c r="W221" s="96">
        <v>0</v>
      </c>
      <c r="X221" s="97">
        <v>0</v>
      </c>
      <c r="Y221" s="97">
        <v>0</v>
      </c>
      <c r="Z221" s="97">
        <v>0</v>
      </c>
      <c r="AA221" s="97">
        <v>0</v>
      </c>
      <c r="AB221" s="97">
        <v>0</v>
      </c>
      <c r="AC221" s="97">
        <v>0</v>
      </c>
      <c r="AD221" s="97">
        <v>0</v>
      </c>
      <c r="AE221" s="97">
        <v>0</v>
      </c>
      <c r="AF221" s="97">
        <v>0</v>
      </c>
      <c r="AG221" s="97">
        <v>0</v>
      </c>
      <c r="AH221" s="98">
        <v>0</v>
      </c>
      <c r="AI221" s="98" t="s">
        <v>83</v>
      </c>
      <c r="AJ221" s="98">
        <v>0</v>
      </c>
      <c r="AK221" s="128">
        <f>RANK(AH221,AH221:AJ221,1)-1</f>
        <v>0</v>
      </c>
      <c r="AL221" s="128">
        <f>RANK(AJ221,AH221:AJ221,1)-1</f>
        <v>0</v>
      </c>
      <c r="AM221" s="142">
        <v>1</v>
      </c>
      <c r="AN221" s="142">
        <v>1</v>
      </c>
      <c r="AT221" s="115"/>
      <c r="AU221" s="129" t="str">
        <f>D221</f>
        <v>B</v>
      </c>
      <c r="AV221" s="130" t="str">
        <f t="shared" si="338"/>
        <v>Reelica HANSON</v>
      </c>
      <c r="AW221" s="129" t="str">
        <f>G221</f>
        <v>Z</v>
      </c>
      <c r="AX221" s="130" t="str">
        <f t="shared" si="339"/>
        <v>Liidia ANDREEVA</v>
      </c>
      <c r="AY221" s="129" t="str">
        <f>IF(AND(N221=0,O221=0),"",N221&amp;" - "&amp;O221)</f>
        <v/>
      </c>
      <c r="AZ221" s="129" t="str">
        <f>IF(AND(P221=0,Q221=0),"",P221&amp;" - "&amp;Q221)</f>
        <v/>
      </c>
      <c r="BA221" s="129" t="str">
        <f>IF(AND(R221=0,S221=0),"",R221&amp;" - "&amp;S221)</f>
        <v/>
      </c>
      <c r="BB221" s="129" t="str">
        <f>IF(AND(T221=0,U221=0),"",T221&amp;" - "&amp;U221)</f>
        <v/>
      </c>
      <c r="BC221" s="129" t="str">
        <f>IF(AND(V221=0,W221=0),"",V221&amp;" - "&amp;W221)</f>
        <v/>
      </c>
      <c r="BD221" s="131" t="str">
        <f>IF(AND(AH221=0,AJ221=0),"",AH221&amp;" - "&amp;AJ221)</f>
        <v/>
      </c>
      <c r="BE221" s="132">
        <f>BE220+AK221</f>
        <v>4</v>
      </c>
      <c r="BF221" s="132">
        <f>BF220+AL221</f>
        <v>1</v>
      </c>
      <c r="BH221" s="129" t="str">
        <f>D221</f>
        <v>B</v>
      </c>
      <c r="BI221" s="130" t="str">
        <f t="shared" si="340"/>
        <v>Reelica HANSON</v>
      </c>
      <c r="BJ221" s="129" t="str">
        <f>G221</f>
        <v>Z</v>
      </c>
      <c r="BK221" s="130" t="str">
        <f t="shared" si="341"/>
        <v>Liidia ANDREEVA</v>
      </c>
      <c r="BL221" s="135" t="str">
        <f t="shared" si="343"/>
        <v/>
      </c>
      <c r="BM221" s="135" t="str">
        <f t="shared" si="344"/>
        <v/>
      </c>
      <c r="BN221" s="135" t="str">
        <f t="shared" si="345"/>
        <v/>
      </c>
      <c r="BO221" s="135" t="str">
        <f t="shared" si="346"/>
        <v/>
      </c>
      <c r="BP221" s="135" t="str">
        <f t="shared" si="347"/>
        <v/>
      </c>
      <c r="BQ221" s="135" t="str">
        <f t="shared" si="348"/>
        <v/>
      </c>
      <c r="BR221" s="135" t="str">
        <f t="shared" si="349"/>
        <v/>
      </c>
      <c r="BS221" s="135" t="str">
        <f t="shared" si="350"/>
        <v/>
      </c>
      <c r="BT221" s="135" t="str">
        <f t="shared" si="351"/>
        <v/>
      </c>
      <c r="BU221" s="135" t="str">
        <f t="shared" si="352"/>
        <v/>
      </c>
      <c r="BV221" s="136" t="str">
        <f>IF(AND(AH221=0,AJ221=0),"",AH221&amp;" - "&amp;AJ221)</f>
        <v/>
      </c>
      <c r="BW221" s="138">
        <f>BW220+AK221</f>
        <v>4</v>
      </c>
      <c r="BX221" s="138">
        <f>AL221+BX220</f>
        <v>1</v>
      </c>
      <c r="BZ221" s="109" t="str">
        <f>IF(BL221="","",BI221)</f>
        <v/>
      </c>
      <c r="CA221" s="109" t="str">
        <f>IF(BZ221="","",CA214)</f>
        <v/>
      </c>
      <c r="CB221" s="109" t="str">
        <f>IF(BL221="","",BK221)</f>
        <v/>
      </c>
      <c r="CC221" s="109" t="str">
        <f>IF(CB221="","",CC214)</f>
        <v/>
      </c>
      <c r="CE221" s="109" t="str">
        <f t="shared" si="321"/>
        <v>:</v>
      </c>
      <c r="CF221" s="109" t="str">
        <f>IF(AH221=AJ221,"",IF(AH221&gt;AJ221,E221,H221))</f>
        <v/>
      </c>
      <c r="CG221" s="109" t="str">
        <f>IF(AH221=AJ221,"",IF(AH221&gt;AJ221,H221,E221))</f>
        <v/>
      </c>
    </row>
    <row r="222" spans="1:85" hidden="1" outlineLevel="1">
      <c r="A222" s="154">
        <f t="shared" si="342"/>
        <v>22</v>
      </c>
      <c r="B222" s="101">
        <v>220</v>
      </c>
      <c r="C222" s="99"/>
      <c r="D222" s="99"/>
      <c r="E222" s="99"/>
      <c r="F222" s="99"/>
      <c r="G222" s="99"/>
      <c r="H222" s="99"/>
      <c r="I222" s="100"/>
      <c r="J222" s="100"/>
      <c r="K222" s="100"/>
      <c r="L222" s="100"/>
      <c r="M222" s="100"/>
      <c r="N222" s="101"/>
      <c r="O222" s="101"/>
      <c r="P222" s="101"/>
      <c r="Q222" s="101"/>
      <c r="R222" s="101"/>
      <c r="S222" s="101"/>
      <c r="T222" s="101"/>
      <c r="U222" s="101"/>
      <c r="V222" s="101"/>
      <c r="W222" s="101"/>
      <c r="X222" s="102"/>
      <c r="Y222" s="102"/>
      <c r="Z222" s="102"/>
      <c r="AA222" s="102"/>
      <c r="AB222" s="102"/>
      <c r="AC222" s="102"/>
      <c r="AD222" s="102"/>
      <c r="AE222" s="102"/>
      <c r="AF222" s="102"/>
      <c r="AG222" s="102"/>
      <c r="AH222" s="103"/>
      <c r="AI222" s="103"/>
      <c r="AJ222" s="104"/>
      <c r="AK222" s="144">
        <f>SUM(AK214:AK221)</f>
        <v>4</v>
      </c>
      <c r="AL222" s="144">
        <f>SUM(AL214:AL221)</f>
        <v>1</v>
      </c>
      <c r="AM222" s="145" t="str">
        <f>IF(OR(ISNA(E214),AK222=AL222),"",IF(D213&lt;G213,AK222&amp;" - "&amp;AL222,AL222&amp;" - "&amp;AK222))</f>
        <v>4 - 1</v>
      </c>
      <c r="AN222" s="145">
        <f>IF(OR(ISNA(E214),AK222=AL222),"",IF(VALUE(LEFT(AM222))&gt;VALUE(RIGHT(AM222)),2,1))</f>
        <v>2</v>
      </c>
      <c r="AT222" s="146"/>
      <c r="AU222" s="147"/>
      <c r="AV222" s="148"/>
      <c r="AW222" s="147"/>
      <c r="AX222" s="148"/>
      <c r="AY222" s="147"/>
      <c r="AZ222" s="147"/>
      <c r="BA222" s="147"/>
      <c r="BB222" s="147"/>
      <c r="BC222" s="149"/>
      <c r="BD222" s="150"/>
      <c r="BE222" s="151"/>
      <c r="BF222" s="151"/>
      <c r="BZ222" t="s">
        <v>140</v>
      </c>
      <c r="CE222" s="109" t="str">
        <f t="shared" si="321"/>
        <v>:</v>
      </c>
      <c r="CF222" s="109" t="s">
        <v>140</v>
      </c>
      <c r="CG222" s="109"/>
    </row>
    <row r="223" spans="1:85" s="109" customFormat="1" hidden="1" outlineLevel="1">
      <c r="A223" s="152">
        <f>A213+1</f>
        <v>23</v>
      </c>
      <c r="B223" s="79">
        <v>221</v>
      </c>
      <c r="C223" s="79">
        <v>3</v>
      </c>
      <c r="D223" s="80">
        <v>8</v>
      </c>
      <c r="E223" s="81" t="s">
        <v>18</v>
      </c>
      <c r="F223" s="79">
        <v>9</v>
      </c>
      <c r="G223" s="80">
        <v>5</v>
      </c>
      <c r="H223" s="81" t="s">
        <v>57</v>
      </c>
      <c r="I223" s="82"/>
      <c r="J223" s="83"/>
      <c r="K223" s="83"/>
      <c r="L223" s="83"/>
      <c r="M223" s="83"/>
      <c r="N223" s="84"/>
      <c r="O223" s="84"/>
      <c r="P223" s="84"/>
      <c r="Q223" s="84"/>
      <c r="R223" s="84"/>
      <c r="S223" s="84"/>
      <c r="T223" s="84"/>
      <c r="U223" s="84"/>
      <c r="V223" s="84"/>
      <c r="W223" s="84"/>
      <c r="X223" s="85"/>
      <c r="Y223" s="85"/>
      <c r="Z223" s="85"/>
      <c r="AA223" s="85"/>
      <c r="AB223" s="85"/>
      <c r="AC223" s="85"/>
      <c r="AD223" s="85"/>
      <c r="AE223" s="85"/>
      <c r="AF223" s="85"/>
      <c r="AG223" s="85"/>
      <c r="AH223" s="85"/>
      <c r="AI223" s="85"/>
      <c r="AJ223" s="86"/>
      <c r="AO223" s="109" t="s">
        <v>132</v>
      </c>
      <c r="AP223" s="109" t="s">
        <v>132</v>
      </c>
      <c r="AT223" s="119" t="str">
        <f>"Match no "&amp;A223</f>
        <v>Match no 23</v>
      </c>
      <c r="AU223" s="120">
        <f>BE231</f>
        <v>0</v>
      </c>
      <c r="AV223" s="121" t="str">
        <f t="shared" ref="AV223:AV231" si="354">E223</f>
        <v>-</v>
      </c>
      <c r="AW223" s="120">
        <f>BF231</f>
        <v>0</v>
      </c>
      <c r="AX223" s="121" t="str">
        <f t="shared" ref="AX223:AX231" si="355">H223</f>
        <v>Pärnu-Jaagupi LTK</v>
      </c>
      <c r="AY223" s="122" t="s">
        <v>133</v>
      </c>
      <c r="AZ223" s="122" t="s">
        <v>134</v>
      </c>
      <c r="BA223" s="122" t="s">
        <v>135</v>
      </c>
      <c r="BB223" s="122" t="s">
        <v>136</v>
      </c>
      <c r="BC223" s="122" t="s">
        <v>137</v>
      </c>
      <c r="BD223" s="123" t="s">
        <v>138</v>
      </c>
      <c r="BE223" s="292" t="s">
        <v>139</v>
      </c>
      <c r="BF223" s="292"/>
      <c r="BH223" s="124">
        <f>AK232</f>
        <v>0</v>
      </c>
      <c r="BI223" s="125" t="str">
        <f t="shared" ref="BI223:BI231" si="356">E223</f>
        <v>-</v>
      </c>
      <c r="BJ223" s="124">
        <f>AL232</f>
        <v>0</v>
      </c>
      <c r="BK223" s="125" t="str">
        <f t="shared" ref="BK223:BK231" si="357">H223</f>
        <v>Pärnu-Jaagupi LTK</v>
      </c>
      <c r="BL223" s="287" t="s">
        <v>133</v>
      </c>
      <c r="BM223" s="288"/>
      <c r="BN223" s="287" t="s">
        <v>134</v>
      </c>
      <c r="BO223" s="288"/>
      <c r="BP223" s="287" t="s">
        <v>135</v>
      </c>
      <c r="BQ223" s="288"/>
      <c r="BR223" s="287" t="s">
        <v>136</v>
      </c>
      <c r="BS223" s="288"/>
      <c r="BT223" s="287" t="s">
        <v>137</v>
      </c>
      <c r="BU223" s="288"/>
      <c r="BV223" s="126" t="s">
        <v>138</v>
      </c>
      <c r="BW223" s="289" t="s">
        <v>139</v>
      </c>
      <c r="BX223" s="290"/>
      <c r="BZ223" s="109" t="s">
        <v>140</v>
      </c>
      <c r="CE223" s="109" t="str">
        <f t="shared" si="321"/>
        <v>s:G</v>
      </c>
      <c r="CF223" s="109" t="s">
        <v>140</v>
      </c>
    </row>
    <row r="224" spans="1:85" s="109" customFormat="1" hidden="1" outlineLevel="1">
      <c r="A224" s="116">
        <f t="shared" ref="A224:A232" si="358">A214+1</f>
        <v>23</v>
      </c>
      <c r="B224" s="87">
        <v>222</v>
      </c>
      <c r="C224" s="87">
        <v>4</v>
      </c>
      <c r="D224" s="87" t="s">
        <v>77</v>
      </c>
      <c r="E224" s="88" t="e">
        <v>#N/A</v>
      </c>
      <c r="F224" s="87">
        <v>11</v>
      </c>
      <c r="G224" s="87" t="s">
        <v>78</v>
      </c>
      <c r="H224" s="88" t="e">
        <v>#N/A</v>
      </c>
      <c r="I224" s="89" t="s">
        <v>82</v>
      </c>
      <c r="J224" s="89" t="s">
        <v>82</v>
      </c>
      <c r="K224" s="89" t="s">
        <v>82</v>
      </c>
      <c r="L224" s="89" t="s">
        <v>82</v>
      </c>
      <c r="M224" s="89" t="s">
        <v>82</v>
      </c>
      <c r="N224" s="87">
        <v>0</v>
      </c>
      <c r="O224" s="87">
        <v>0</v>
      </c>
      <c r="P224" s="87">
        <v>0</v>
      </c>
      <c r="Q224" s="87">
        <v>0</v>
      </c>
      <c r="R224" s="87">
        <v>0</v>
      </c>
      <c r="S224" s="87">
        <v>0</v>
      </c>
      <c r="T224" s="87">
        <v>0</v>
      </c>
      <c r="U224" s="87">
        <v>0</v>
      </c>
      <c r="V224" s="87">
        <v>0</v>
      </c>
      <c r="W224" s="87">
        <v>0</v>
      </c>
      <c r="X224" s="90">
        <v>0</v>
      </c>
      <c r="Y224" s="90">
        <v>0</v>
      </c>
      <c r="Z224" s="90">
        <v>0</v>
      </c>
      <c r="AA224" s="90">
        <v>0</v>
      </c>
      <c r="AB224" s="90">
        <v>0</v>
      </c>
      <c r="AC224" s="90">
        <v>0</v>
      </c>
      <c r="AD224" s="90">
        <v>0</v>
      </c>
      <c r="AE224" s="90">
        <v>0</v>
      </c>
      <c r="AF224" s="90">
        <v>0</v>
      </c>
      <c r="AG224" s="90">
        <v>0</v>
      </c>
      <c r="AH224" s="91">
        <v>0</v>
      </c>
      <c r="AI224" s="91" t="s">
        <v>83</v>
      </c>
      <c r="AJ224" s="91">
        <v>0</v>
      </c>
      <c r="AK224" s="128">
        <f>RANK(AH224,AH224:AJ224,1)-1</f>
        <v>0</v>
      </c>
      <c r="AL224" s="128">
        <f>RANK(AJ224,AH224:AJ224,1)-1</f>
        <v>0</v>
      </c>
      <c r="AT224" s="115" t="str">
        <f>VLOOKUP(A223,Voor,4)&amp;" kell "&amp;TEXT(VLOOKUP(A223,Voor,5),"hh:mm")</f>
        <v>VI voor kell 13:30</v>
      </c>
      <c r="AU224" s="129" t="str">
        <f>D224</f>
        <v>A</v>
      </c>
      <c r="AV224" s="130" t="e">
        <f t="shared" si="354"/>
        <v>#N/A</v>
      </c>
      <c r="AW224" s="129" t="str">
        <f>G224</f>
        <v>Y</v>
      </c>
      <c r="AX224" s="130" t="e">
        <f t="shared" si="355"/>
        <v>#N/A</v>
      </c>
      <c r="AY224" s="129" t="str">
        <f>IF(AND(N224=0,O224=0),"",N224&amp;" - "&amp;O224)</f>
        <v/>
      </c>
      <c r="AZ224" s="129" t="str">
        <f>IF(AND(P224=0,Q224=0),"",P224&amp;" - "&amp;Q224)</f>
        <v/>
      </c>
      <c r="BA224" s="129" t="str">
        <f>IF(AND(R224=0,S224=0),"",R224&amp;" - "&amp;S224)</f>
        <v/>
      </c>
      <c r="BB224" s="129" t="str">
        <f>IF(AND(T224=0,U224=0),"",T224&amp;" - "&amp;U224)</f>
        <v/>
      </c>
      <c r="BC224" s="129" t="str">
        <f>IF(AND(V224=0,W224=0),"",V224&amp;" - "&amp;W224)</f>
        <v/>
      </c>
      <c r="BD224" s="131" t="str">
        <f>IF(AND(AH224=0,AJ224=0),"",AH224&amp;" - "&amp;AJ224)</f>
        <v/>
      </c>
      <c r="BE224" s="132">
        <f>AK224</f>
        <v>0</v>
      </c>
      <c r="BF224" s="132">
        <f>AL224</f>
        <v>0</v>
      </c>
      <c r="BH224" s="133" t="str">
        <f>D224</f>
        <v>A</v>
      </c>
      <c r="BI224" s="134" t="e">
        <f t="shared" si="356"/>
        <v>#N/A</v>
      </c>
      <c r="BJ224" s="133" t="str">
        <f>G224</f>
        <v>Y</v>
      </c>
      <c r="BK224" s="134" t="e">
        <f t="shared" si="357"/>
        <v>#N/A</v>
      </c>
      <c r="BL224" s="135" t="str">
        <f t="shared" ref="BL224:BL231" si="359">IF(AND(N224=0,O224=0),"",N224)</f>
        <v/>
      </c>
      <c r="BM224" s="135" t="str">
        <f t="shared" ref="BM224:BM231" si="360">IF(AND(N224=0,O224=0),"",O224)</f>
        <v/>
      </c>
      <c r="BN224" s="135" t="str">
        <f t="shared" ref="BN224:BN231" si="361">IF(AND(P224=0,Q224=0),"",P224)</f>
        <v/>
      </c>
      <c r="BO224" s="135" t="str">
        <f t="shared" ref="BO224:BO231" si="362">IF(AND(P224=0,Q224=0),"",Q224)</f>
        <v/>
      </c>
      <c r="BP224" s="135" t="str">
        <f t="shared" ref="BP224:BP231" si="363">IF(AND(R224=0,S224=0),"",R224)</f>
        <v/>
      </c>
      <c r="BQ224" s="135" t="str">
        <f t="shared" ref="BQ224:BQ231" si="364">IF(AND(R224=0,S224=0),"",S224)</f>
        <v/>
      </c>
      <c r="BR224" s="135" t="str">
        <f t="shared" ref="BR224:BR231" si="365">IF(AND(T224=0,U224=0),"",T224)</f>
        <v/>
      </c>
      <c r="BS224" s="135" t="str">
        <f t="shared" ref="BS224:BS231" si="366">IF(AND(T224=0,U224=0),"",U224)</f>
        <v/>
      </c>
      <c r="BT224" s="135" t="str">
        <f t="shared" ref="BT224:BT231" si="367">IF(AND(V224=0,W224=0),"",V224)</f>
        <v/>
      </c>
      <c r="BU224" s="135" t="str">
        <f t="shared" ref="BU224:BU231" si="368">IF(AND(V224=0,W224=0),"",W224)</f>
        <v/>
      </c>
      <c r="BV224" s="136" t="str">
        <f>IF(AND(AH224=0,AJ224=0),"",AH224&amp;" - "&amp;AJ224)</f>
        <v/>
      </c>
      <c r="BW224" s="137">
        <f>AK224</f>
        <v>0</v>
      </c>
      <c r="BX224" s="137">
        <f>AL224</f>
        <v>0</v>
      </c>
      <c r="BZ224" s="109" t="str">
        <f>IF(BL224="","",BI224)</f>
        <v/>
      </c>
      <c r="CA224" s="109" t="str">
        <f>IF(BZ224="","",BI223)</f>
        <v/>
      </c>
      <c r="CB224" s="109" t="str">
        <f>IF(BL224="","",BK224)</f>
        <v/>
      </c>
      <c r="CC224" s="109" t="str">
        <f>IF(CB224="","",BK223)</f>
        <v/>
      </c>
      <c r="CE224" s="109" t="str">
        <f t="shared" si="321"/>
        <v>:</v>
      </c>
      <c r="CF224" s="109" t="str">
        <f>IF(AH224=AJ224,"",IF(AH224&gt;AJ224,E224,H224))</f>
        <v/>
      </c>
      <c r="CG224" s="109" t="str">
        <f>IF(AH224=AJ224,"",IF(AH224&gt;AJ224,H224,E224))</f>
        <v/>
      </c>
    </row>
    <row r="225" spans="1:85" s="109" customFormat="1" hidden="1" outlineLevel="1">
      <c r="A225" s="116">
        <f t="shared" si="358"/>
        <v>23</v>
      </c>
      <c r="B225" s="87">
        <v>223</v>
      </c>
      <c r="C225" s="87">
        <v>5</v>
      </c>
      <c r="D225" s="87" t="s">
        <v>84</v>
      </c>
      <c r="E225" s="88" t="e">
        <v>#N/A</v>
      </c>
      <c r="F225" s="87">
        <v>10</v>
      </c>
      <c r="G225" s="87" t="s">
        <v>85</v>
      </c>
      <c r="H225" s="88" t="e">
        <v>#N/A</v>
      </c>
      <c r="I225" s="89" t="s">
        <v>82</v>
      </c>
      <c r="J225" s="89" t="s">
        <v>82</v>
      </c>
      <c r="K225" s="89" t="s">
        <v>82</v>
      </c>
      <c r="L225" s="89" t="s">
        <v>82</v>
      </c>
      <c r="M225" s="89" t="s">
        <v>82</v>
      </c>
      <c r="N225" s="87">
        <v>0</v>
      </c>
      <c r="O225" s="87">
        <v>0</v>
      </c>
      <c r="P225" s="87">
        <v>0</v>
      </c>
      <c r="Q225" s="87">
        <v>0</v>
      </c>
      <c r="R225" s="87">
        <v>0</v>
      </c>
      <c r="S225" s="87">
        <v>0</v>
      </c>
      <c r="T225" s="87">
        <v>0</v>
      </c>
      <c r="U225" s="87">
        <v>0</v>
      </c>
      <c r="V225" s="87">
        <v>0</v>
      </c>
      <c r="W225" s="87">
        <v>0</v>
      </c>
      <c r="X225" s="90">
        <v>0</v>
      </c>
      <c r="Y225" s="90">
        <v>0</v>
      </c>
      <c r="Z225" s="90">
        <v>0</v>
      </c>
      <c r="AA225" s="90">
        <v>0</v>
      </c>
      <c r="AB225" s="90">
        <v>0</v>
      </c>
      <c r="AC225" s="90">
        <v>0</v>
      </c>
      <c r="AD225" s="90">
        <v>0</v>
      </c>
      <c r="AE225" s="90">
        <v>0</v>
      </c>
      <c r="AF225" s="90">
        <v>0</v>
      </c>
      <c r="AG225" s="90">
        <v>0</v>
      </c>
      <c r="AH225" s="91">
        <v>0</v>
      </c>
      <c r="AI225" s="91" t="s">
        <v>83</v>
      </c>
      <c r="AJ225" s="91">
        <v>0</v>
      </c>
      <c r="AK225" s="128">
        <f>RANK(AH225,AH225:AJ225,1)-1</f>
        <v>0</v>
      </c>
      <c r="AL225" s="128">
        <f>RANK(AJ225,AH225:AJ225,1)-1</f>
        <v>0</v>
      </c>
      <c r="AT225" s="115" t="str">
        <f>"Laud: "&amp;VLOOKUP(A223,Voor,8)</f>
        <v xml:space="preserve">Laud: </v>
      </c>
      <c r="AU225" s="129" t="str">
        <f>D225</f>
        <v>B</v>
      </c>
      <c r="AV225" s="130" t="e">
        <f t="shared" si="354"/>
        <v>#N/A</v>
      </c>
      <c r="AW225" s="129" t="str">
        <f>G225</f>
        <v>X</v>
      </c>
      <c r="AX225" s="130" t="e">
        <f t="shared" si="355"/>
        <v>#N/A</v>
      </c>
      <c r="AY225" s="129" t="str">
        <f>IF(AND(N225=0,O225=0),"",N225&amp;" - "&amp;O225)</f>
        <v/>
      </c>
      <c r="AZ225" s="129" t="str">
        <f>IF(AND(P225=0,Q225=0),"",P225&amp;" - "&amp;Q225)</f>
        <v/>
      </c>
      <c r="BA225" s="129" t="str">
        <f>IF(AND(R225=0,S225=0),"",R225&amp;" - "&amp;S225)</f>
        <v/>
      </c>
      <c r="BB225" s="129" t="str">
        <f>IF(AND(T225=0,U225=0),"",T225&amp;" - "&amp;U225)</f>
        <v/>
      </c>
      <c r="BC225" s="129" t="str">
        <f>IF(AND(V225=0,W225=0),"",V225&amp;" - "&amp;W225)</f>
        <v/>
      </c>
      <c r="BD225" s="131" t="str">
        <f>IF(AND(AH225=0,AJ225=0),"",AH225&amp;" - "&amp;AJ225)</f>
        <v/>
      </c>
      <c r="BE225" s="132">
        <f t="shared" ref="BE225:BF227" si="369">BE224+AK225</f>
        <v>0</v>
      </c>
      <c r="BF225" s="132">
        <f t="shared" si="369"/>
        <v>0</v>
      </c>
      <c r="BH225" s="129" t="str">
        <f>D225</f>
        <v>B</v>
      </c>
      <c r="BI225" s="130" t="e">
        <f t="shared" si="356"/>
        <v>#N/A</v>
      </c>
      <c r="BJ225" s="129" t="str">
        <f>G225</f>
        <v>X</v>
      </c>
      <c r="BK225" s="130" t="e">
        <f t="shared" si="357"/>
        <v>#N/A</v>
      </c>
      <c r="BL225" s="135" t="str">
        <f t="shared" si="359"/>
        <v/>
      </c>
      <c r="BM225" s="135" t="str">
        <f t="shared" si="360"/>
        <v/>
      </c>
      <c r="BN225" s="135" t="str">
        <f t="shared" si="361"/>
        <v/>
      </c>
      <c r="BO225" s="135" t="str">
        <f t="shared" si="362"/>
        <v/>
      </c>
      <c r="BP225" s="135" t="str">
        <f t="shared" si="363"/>
        <v/>
      </c>
      <c r="BQ225" s="135" t="str">
        <f t="shared" si="364"/>
        <v/>
      </c>
      <c r="BR225" s="135" t="str">
        <f t="shared" si="365"/>
        <v/>
      </c>
      <c r="BS225" s="135" t="str">
        <f t="shared" si="366"/>
        <v/>
      </c>
      <c r="BT225" s="135" t="str">
        <f t="shared" si="367"/>
        <v/>
      </c>
      <c r="BU225" s="135" t="str">
        <f t="shared" si="368"/>
        <v/>
      </c>
      <c r="BV225" s="136" t="str">
        <f>IF(AND(AH225=0,AJ225=0),"",AH225&amp;" - "&amp;AJ225)</f>
        <v/>
      </c>
      <c r="BW225" s="138">
        <f>BW224+AK225</f>
        <v>0</v>
      </c>
      <c r="BX225" s="138">
        <f>AL225+BX224</f>
        <v>0</v>
      </c>
      <c r="BZ225" s="109" t="str">
        <f>IF(BL225="","",BI225)</f>
        <v/>
      </c>
      <c r="CA225" s="109" t="str">
        <f>IF(BZ225="","",CA224)</f>
        <v/>
      </c>
      <c r="CB225" s="109" t="str">
        <f>IF(BL225="","",BK225)</f>
        <v/>
      </c>
      <c r="CC225" s="109" t="str">
        <f>IF(CB225="","",CC224)</f>
        <v/>
      </c>
      <c r="CE225" s="109" t="str">
        <f t="shared" si="321"/>
        <v>:</v>
      </c>
      <c r="CF225" s="109" t="str">
        <f>IF(AH225=AJ225,"",IF(AH225&gt;AJ225,E225,H225))</f>
        <v/>
      </c>
      <c r="CG225" s="109" t="str">
        <f>IF(AH225=AJ225,"",IF(AH225&gt;AJ225,H225,E225))</f>
        <v/>
      </c>
    </row>
    <row r="226" spans="1:85" s="109" customFormat="1" hidden="1" outlineLevel="1">
      <c r="A226" s="116">
        <f t="shared" si="358"/>
        <v>23</v>
      </c>
      <c r="B226" s="87">
        <v>224</v>
      </c>
      <c r="C226" s="87">
        <v>6</v>
      </c>
      <c r="D226" s="87" t="s">
        <v>87</v>
      </c>
      <c r="E226" s="88" t="e">
        <v>#N/A</v>
      </c>
      <c r="F226" s="87">
        <v>12</v>
      </c>
      <c r="G226" s="87" t="s">
        <v>88</v>
      </c>
      <c r="H226" s="88" t="e">
        <v>#N/A</v>
      </c>
      <c r="I226" s="89" t="s">
        <v>82</v>
      </c>
      <c r="J226" s="89" t="s">
        <v>82</v>
      </c>
      <c r="K226" s="89" t="s">
        <v>82</v>
      </c>
      <c r="L226" s="89" t="s">
        <v>82</v>
      </c>
      <c r="M226" s="89" t="s">
        <v>82</v>
      </c>
      <c r="N226" s="87">
        <v>0</v>
      </c>
      <c r="O226" s="87">
        <v>0</v>
      </c>
      <c r="P226" s="87">
        <v>0</v>
      </c>
      <c r="Q226" s="87">
        <v>0</v>
      </c>
      <c r="R226" s="87">
        <v>0</v>
      </c>
      <c r="S226" s="87">
        <v>0</v>
      </c>
      <c r="T226" s="87">
        <v>0</v>
      </c>
      <c r="U226" s="87">
        <v>0</v>
      </c>
      <c r="V226" s="87">
        <v>0</v>
      </c>
      <c r="W226" s="87">
        <v>0</v>
      </c>
      <c r="X226" s="90">
        <v>0</v>
      </c>
      <c r="Y226" s="90">
        <v>0</v>
      </c>
      <c r="Z226" s="90">
        <v>0</v>
      </c>
      <c r="AA226" s="90">
        <v>0</v>
      </c>
      <c r="AB226" s="90">
        <v>0</v>
      </c>
      <c r="AC226" s="90">
        <v>0</v>
      </c>
      <c r="AD226" s="90">
        <v>0</v>
      </c>
      <c r="AE226" s="90">
        <v>0</v>
      </c>
      <c r="AF226" s="90">
        <v>0</v>
      </c>
      <c r="AG226" s="90">
        <v>0</v>
      </c>
      <c r="AH226" s="91">
        <v>0</v>
      </c>
      <c r="AI226" s="91" t="s">
        <v>83</v>
      </c>
      <c r="AJ226" s="91">
        <v>0</v>
      </c>
      <c r="AK226" s="128">
        <f>RANK(AH226,AH226:AJ226,1)-1</f>
        <v>0</v>
      </c>
      <c r="AL226" s="128">
        <f>RANK(AJ226,AH226:AJ226,1)-1</f>
        <v>0</v>
      </c>
      <c r="AT226" s="115"/>
      <c r="AU226" s="129" t="str">
        <f>D226</f>
        <v>C</v>
      </c>
      <c r="AV226" s="130" t="e">
        <f t="shared" si="354"/>
        <v>#N/A</v>
      </c>
      <c r="AW226" s="129" t="str">
        <f>G226</f>
        <v>Z</v>
      </c>
      <c r="AX226" s="130" t="e">
        <f t="shared" si="355"/>
        <v>#N/A</v>
      </c>
      <c r="AY226" s="129" t="str">
        <f>IF(AND(N226=0,O226=0),"",N226&amp;" - "&amp;O226)</f>
        <v/>
      </c>
      <c r="AZ226" s="129" t="str">
        <f>IF(AND(P226=0,Q226=0),"",P226&amp;" - "&amp;Q226)</f>
        <v/>
      </c>
      <c r="BA226" s="129" t="str">
        <f>IF(AND(R226=0,S226=0),"",R226&amp;" - "&amp;S226)</f>
        <v/>
      </c>
      <c r="BB226" s="129" t="str">
        <f>IF(AND(T226=0,U226=0),"",T226&amp;" - "&amp;U226)</f>
        <v/>
      </c>
      <c r="BC226" s="129" t="str">
        <f>IF(AND(V226=0,W226=0),"",V226&amp;" - "&amp;W226)</f>
        <v/>
      </c>
      <c r="BD226" s="131" t="str">
        <f>IF(AND(AH226=0,AJ226=0),"",AH226&amp;" - "&amp;AJ226)</f>
        <v/>
      </c>
      <c r="BE226" s="132">
        <f t="shared" si="369"/>
        <v>0</v>
      </c>
      <c r="BF226" s="132">
        <f t="shared" si="369"/>
        <v>0</v>
      </c>
      <c r="BH226" s="129" t="str">
        <f>D226</f>
        <v>C</v>
      </c>
      <c r="BI226" s="130" t="e">
        <f t="shared" si="356"/>
        <v>#N/A</v>
      </c>
      <c r="BJ226" s="129" t="str">
        <f>G226</f>
        <v>Z</v>
      </c>
      <c r="BK226" s="130" t="e">
        <f t="shared" si="357"/>
        <v>#N/A</v>
      </c>
      <c r="BL226" s="135" t="str">
        <f t="shared" si="359"/>
        <v/>
      </c>
      <c r="BM226" s="135" t="str">
        <f t="shared" si="360"/>
        <v/>
      </c>
      <c r="BN226" s="135" t="str">
        <f t="shared" si="361"/>
        <v/>
      </c>
      <c r="BO226" s="135" t="str">
        <f t="shared" si="362"/>
        <v/>
      </c>
      <c r="BP226" s="135" t="str">
        <f t="shared" si="363"/>
        <v/>
      </c>
      <c r="BQ226" s="135" t="str">
        <f t="shared" si="364"/>
        <v/>
      </c>
      <c r="BR226" s="135" t="str">
        <f t="shared" si="365"/>
        <v/>
      </c>
      <c r="BS226" s="135" t="str">
        <f t="shared" si="366"/>
        <v/>
      </c>
      <c r="BT226" s="135" t="str">
        <f t="shared" si="367"/>
        <v/>
      </c>
      <c r="BU226" s="135" t="str">
        <f t="shared" si="368"/>
        <v/>
      </c>
      <c r="BV226" s="136" t="str">
        <f>IF(AND(AH226=0,AJ226=0),"",AH226&amp;" - "&amp;AJ226)</f>
        <v/>
      </c>
      <c r="BW226" s="138">
        <f>BW225+AK226</f>
        <v>0</v>
      </c>
      <c r="BX226" s="138">
        <f>AL226+BX225</f>
        <v>0</v>
      </c>
      <c r="BZ226" s="109" t="str">
        <f>IF(BL226="","",BI226)</f>
        <v/>
      </c>
      <c r="CA226" s="109" t="str">
        <f>IF(BZ226="","",CA224)</f>
        <v/>
      </c>
      <c r="CB226" s="109" t="str">
        <f>IF(BL226="","",BK226)</f>
        <v/>
      </c>
      <c r="CC226" s="109" t="str">
        <f>IF(CB226="","",CC224)</f>
        <v/>
      </c>
      <c r="CE226" s="109" t="str">
        <f t="shared" si="321"/>
        <v>:</v>
      </c>
      <c r="CF226" s="109" t="str">
        <f>IF(AH226=AJ226,"",IF(AH226&gt;AJ226,E226,H226))</f>
        <v/>
      </c>
      <c r="CG226" s="109" t="str">
        <f>IF(AH226=AJ226,"",IF(AH226&gt;AJ226,H226,E226))</f>
        <v/>
      </c>
    </row>
    <row r="227" spans="1:85" s="109" customFormat="1" hidden="1" outlineLevel="1">
      <c r="A227" s="116">
        <f t="shared" si="358"/>
        <v>23</v>
      </c>
      <c r="B227" s="87">
        <v>225</v>
      </c>
      <c r="C227" s="92">
        <v>7</v>
      </c>
      <c r="D227" s="87"/>
      <c r="E227" s="88" t="e">
        <v>#N/A</v>
      </c>
      <c r="F227" s="92">
        <v>13</v>
      </c>
      <c r="G227" s="87"/>
      <c r="H227" s="88" t="e">
        <v>#N/A</v>
      </c>
      <c r="I227" s="291" t="s">
        <v>82</v>
      </c>
      <c r="J227" s="291" t="s">
        <v>82</v>
      </c>
      <c r="K227" s="291" t="s">
        <v>82</v>
      </c>
      <c r="L227" s="291" t="s">
        <v>82</v>
      </c>
      <c r="M227" s="291" t="s">
        <v>82</v>
      </c>
      <c r="N227" s="285">
        <v>0</v>
      </c>
      <c r="O227" s="285">
        <v>0</v>
      </c>
      <c r="P227" s="285">
        <v>0</v>
      </c>
      <c r="Q227" s="285">
        <v>0</v>
      </c>
      <c r="R227" s="285">
        <v>0</v>
      </c>
      <c r="S227" s="285">
        <v>0</v>
      </c>
      <c r="T227" s="285">
        <v>0</v>
      </c>
      <c r="U227" s="285">
        <v>0</v>
      </c>
      <c r="V227" s="285">
        <v>0</v>
      </c>
      <c r="W227" s="285">
        <v>0</v>
      </c>
      <c r="X227" s="293">
        <v>0</v>
      </c>
      <c r="Y227" s="293">
        <v>0</v>
      </c>
      <c r="Z227" s="293">
        <v>0</v>
      </c>
      <c r="AA227" s="293">
        <v>0</v>
      </c>
      <c r="AB227" s="293">
        <v>0</v>
      </c>
      <c r="AC227" s="293">
        <v>0</v>
      </c>
      <c r="AD227" s="293">
        <v>0</v>
      </c>
      <c r="AE227" s="293">
        <v>0</v>
      </c>
      <c r="AF227" s="293">
        <v>0</v>
      </c>
      <c r="AG227" s="293">
        <v>0</v>
      </c>
      <c r="AH227" s="295">
        <v>0</v>
      </c>
      <c r="AI227" s="295" t="s">
        <v>83</v>
      </c>
      <c r="AJ227" s="295">
        <v>0</v>
      </c>
      <c r="AK227" s="298">
        <f>RANK(AH227,AH227:AJ227,1)-1</f>
        <v>0</v>
      </c>
      <c r="AL227" s="299">
        <f>RANK(AJ227,AH227:AJ227,1)-1</f>
        <v>0</v>
      </c>
      <c r="AT227" s="115"/>
      <c r="AU227" s="300" t="s">
        <v>143</v>
      </c>
      <c r="AV227" s="130" t="e">
        <f t="shared" si="354"/>
        <v>#N/A</v>
      </c>
      <c r="AW227" s="300" t="s">
        <v>143</v>
      </c>
      <c r="AX227" s="130" t="e">
        <f t="shared" si="355"/>
        <v>#N/A</v>
      </c>
      <c r="AY227" s="302" t="str">
        <f>IF(AND(N227=0,O227=0),"",N227&amp;" - "&amp;O227)</f>
        <v/>
      </c>
      <c r="AZ227" s="302" t="str">
        <f>IF(AND(P227=0,Q227=0),"",P227&amp;" - "&amp;Q227)</f>
        <v/>
      </c>
      <c r="BA227" s="302" t="str">
        <f>IF(AND(R227=0,S227=0),"",R227&amp;" - "&amp;S227)</f>
        <v/>
      </c>
      <c r="BB227" s="302" t="str">
        <f>IF(AND(T227=0,U227=0),"",T227&amp;" - "&amp;U227)</f>
        <v/>
      </c>
      <c r="BC227" s="302" t="str">
        <f>IF(AND(V227=0,W227=0),"",V227&amp;" - "&amp;W227)</f>
        <v/>
      </c>
      <c r="BD227" s="309" t="str">
        <f>IF(AND(AH227=0,AJ227=0),"",AH227&amp;" - "&amp;AJ227)</f>
        <v/>
      </c>
      <c r="BE227" s="297">
        <f t="shared" si="369"/>
        <v>0</v>
      </c>
      <c r="BF227" s="297">
        <f t="shared" si="369"/>
        <v>0</v>
      </c>
      <c r="BH227" s="129"/>
      <c r="BI227" s="130" t="e">
        <f t="shared" si="356"/>
        <v>#N/A</v>
      </c>
      <c r="BJ227" s="129"/>
      <c r="BK227" s="130" t="e">
        <f t="shared" si="357"/>
        <v>#N/A</v>
      </c>
      <c r="BL227" s="305" t="str">
        <f t="shared" si="359"/>
        <v/>
      </c>
      <c r="BM227" s="305" t="str">
        <f t="shared" si="360"/>
        <v/>
      </c>
      <c r="BN227" s="305" t="str">
        <f t="shared" si="361"/>
        <v/>
      </c>
      <c r="BO227" s="305" t="str">
        <f t="shared" si="362"/>
        <v/>
      </c>
      <c r="BP227" s="305" t="str">
        <f t="shared" si="363"/>
        <v/>
      </c>
      <c r="BQ227" s="305" t="str">
        <f t="shared" si="364"/>
        <v/>
      </c>
      <c r="BR227" s="305" t="str">
        <f t="shared" si="365"/>
        <v/>
      </c>
      <c r="BS227" s="305" t="str">
        <f t="shared" si="366"/>
        <v/>
      </c>
      <c r="BT227" s="305" t="str">
        <f t="shared" si="367"/>
        <v/>
      </c>
      <c r="BU227" s="305" t="str">
        <f t="shared" si="368"/>
        <v/>
      </c>
      <c r="BV227" s="307" t="str">
        <f>IF(AND(AH227=0,AJ227=0),"",AH227&amp;" - "&amp;AJ227)</f>
        <v/>
      </c>
      <c r="BW227" s="303">
        <f>AK227+BW226</f>
        <v>0</v>
      </c>
      <c r="BX227" s="303">
        <f>AL227+BX226</f>
        <v>0</v>
      </c>
      <c r="CE227" s="109" t="str">
        <f t="shared" si="321"/>
        <v>:</v>
      </c>
    </row>
    <row r="228" spans="1:85" s="109" customFormat="1" hidden="1" outlineLevel="1">
      <c r="A228" s="116">
        <f t="shared" si="358"/>
        <v>23</v>
      </c>
      <c r="B228" s="87">
        <v>226</v>
      </c>
      <c r="C228" s="92">
        <v>8</v>
      </c>
      <c r="D228" s="87"/>
      <c r="E228" s="88" t="e">
        <v>#N/A</v>
      </c>
      <c r="F228" s="92">
        <v>14</v>
      </c>
      <c r="G228" s="87"/>
      <c r="H228" s="88" t="e">
        <v>#N/A</v>
      </c>
      <c r="I228" s="291"/>
      <c r="J228" s="291"/>
      <c r="K228" s="291"/>
      <c r="L228" s="291"/>
      <c r="M228" s="291"/>
      <c r="N228" s="286"/>
      <c r="O228" s="286"/>
      <c r="P228" s="286"/>
      <c r="Q228" s="286"/>
      <c r="R228" s="286"/>
      <c r="S228" s="286"/>
      <c r="T228" s="286"/>
      <c r="U228" s="286"/>
      <c r="V228" s="286"/>
      <c r="W228" s="286"/>
      <c r="X228" s="294"/>
      <c r="Y228" s="294"/>
      <c r="Z228" s="294"/>
      <c r="AA228" s="294"/>
      <c r="AB228" s="294"/>
      <c r="AC228" s="294"/>
      <c r="AD228" s="294"/>
      <c r="AE228" s="294"/>
      <c r="AF228" s="294"/>
      <c r="AG228" s="294"/>
      <c r="AH228" s="296"/>
      <c r="AI228" s="296"/>
      <c r="AJ228" s="296"/>
      <c r="AK228" s="298"/>
      <c r="AL228" s="299"/>
      <c r="AT228" s="115"/>
      <c r="AU228" s="301"/>
      <c r="AV228" s="130" t="e">
        <f t="shared" si="354"/>
        <v>#N/A</v>
      </c>
      <c r="AW228" s="301"/>
      <c r="AX228" s="130" t="e">
        <f t="shared" si="355"/>
        <v>#N/A</v>
      </c>
      <c r="AY228" s="302"/>
      <c r="AZ228" s="302"/>
      <c r="BA228" s="302"/>
      <c r="BB228" s="302"/>
      <c r="BC228" s="302"/>
      <c r="BD228" s="309"/>
      <c r="BE228" s="297"/>
      <c r="BF228" s="297"/>
      <c r="BH228" s="129"/>
      <c r="BI228" s="130" t="e">
        <f t="shared" si="356"/>
        <v>#N/A</v>
      </c>
      <c r="BJ228" s="129"/>
      <c r="BK228" s="130" t="e">
        <f t="shared" si="357"/>
        <v>#N/A</v>
      </c>
      <c r="BL228" s="306" t="str">
        <f t="shared" si="359"/>
        <v/>
      </c>
      <c r="BM228" s="306" t="str">
        <f t="shared" si="360"/>
        <v/>
      </c>
      <c r="BN228" s="306" t="str">
        <f t="shared" si="361"/>
        <v/>
      </c>
      <c r="BO228" s="306" t="str">
        <f t="shared" si="362"/>
        <v/>
      </c>
      <c r="BP228" s="306" t="str">
        <f t="shared" si="363"/>
        <v/>
      </c>
      <c r="BQ228" s="306" t="str">
        <f t="shared" si="364"/>
        <v/>
      </c>
      <c r="BR228" s="306" t="str">
        <f t="shared" si="365"/>
        <v/>
      </c>
      <c r="BS228" s="306" t="str">
        <f t="shared" si="366"/>
        <v/>
      </c>
      <c r="BT228" s="306" t="str">
        <f t="shared" si="367"/>
        <v/>
      </c>
      <c r="BU228" s="306" t="str">
        <f t="shared" si="368"/>
        <v/>
      </c>
      <c r="BV228" s="308"/>
      <c r="BW228" s="304"/>
      <c r="BX228" s="304"/>
      <c r="CE228" s="109" t="str">
        <f t="shared" si="321"/>
        <v>:</v>
      </c>
    </row>
    <row r="229" spans="1:85" s="109" customFormat="1" hidden="1" outlineLevel="1">
      <c r="A229" s="116">
        <f t="shared" si="358"/>
        <v>23</v>
      </c>
      <c r="B229" s="87">
        <v>227</v>
      </c>
      <c r="C229" s="87">
        <v>4</v>
      </c>
      <c r="D229" s="87" t="s">
        <v>77</v>
      </c>
      <c r="E229" s="88" t="e">
        <v>#N/A</v>
      </c>
      <c r="F229" s="87">
        <v>10</v>
      </c>
      <c r="G229" s="87" t="s">
        <v>85</v>
      </c>
      <c r="H229" s="88" t="e">
        <v>#N/A</v>
      </c>
      <c r="I229" s="89" t="s">
        <v>82</v>
      </c>
      <c r="J229" s="89" t="s">
        <v>82</v>
      </c>
      <c r="K229" s="89" t="s">
        <v>82</v>
      </c>
      <c r="L229" s="89" t="s">
        <v>82</v>
      </c>
      <c r="M229" s="89" t="s">
        <v>82</v>
      </c>
      <c r="N229" s="87">
        <v>0</v>
      </c>
      <c r="O229" s="87">
        <v>0</v>
      </c>
      <c r="P229" s="87">
        <v>0</v>
      </c>
      <c r="Q229" s="87">
        <v>0</v>
      </c>
      <c r="R229" s="87">
        <v>0</v>
      </c>
      <c r="S229" s="87">
        <v>0</v>
      </c>
      <c r="T229" s="87">
        <v>0</v>
      </c>
      <c r="U229" s="87">
        <v>0</v>
      </c>
      <c r="V229" s="87">
        <v>0</v>
      </c>
      <c r="W229" s="87">
        <v>0</v>
      </c>
      <c r="X229" s="90">
        <v>0</v>
      </c>
      <c r="Y229" s="90">
        <v>0</v>
      </c>
      <c r="Z229" s="90">
        <v>0</v>
      </c>
      <c r="AA229" s="90">
        <v>0</v>
      </c>
      <c r="AB229" s="90">
        <v>0</v>
      </c>
      <c r="AC229" s="90">
        <v>0</v>
      </c>
      <c r="AD229" s="90">
        <v>0</v>
      </c>
      <c r="AE229" s="90">
        <v>0</v>
      </c>
      <c r="AF229" s="90">
        <v>0</v>
      </c>
      <c r="AG229" s="90">
        <v>0</v>
      </c>
      <c r="AH229" s="91">
        <v>0</v>
      </c>
      <c r="AI229" s="91" t="s">
        <v>83</v>
      </c>
      <c r="AJ229" s="91">
        <v>0</v>
      </c>
      <c r="AK229" s="128">
        <f>RANK(AH229,AH229:AJ229,1)-1</f>
        <v>0</v>
      </c>
      <c r="AL229" s="128">
        <f>RANK(AJ229,AH229:AJ229,1)-1</f>
        <v>0</v>
      </c>
      <c r="AM229" s="114"/>
      <c r="AN229" s="114"/>
      <c r="AO229" s="139"/>
      <c r="AP229" s="139"/>
      <c r="AQ229" s="139"/>
      <c r="AR229" s="139"/>
      <c r="AT229" s="115"/>
      <c r="AU229" s="129" t="str">
        <f>D229</f>
        <v>A</v>
      </c>
      <c r="AV229" s="130" t="e">
        <f t="shared" si="354"/>
        <v>#N/A</v>
      </c>
      <c r="AW229" s="129" t="str">
        <f>G229</f>
        <v>X</v>
      </c>
      <c r="AX229" s="130" t="e">
        <f t="shared" si="355"/>
        <v>#N/A</v>
      </c>
      <c r="AY229" s="129" t="str">
        <f>IF(AND(N229=0,O229=0),"",N229&amp;" - "&amp;O229)</f>
        <v/>
      </c>
      <c r="AZ229" s="129" t="str">
        <f>IF(AND(P229=0,Q229=0),"",P229&amp;" - "&amp;Q229)</f>
        <v/>
      </c>
      <c r="BA229" s="129" t="str">
        <f>IF(AND(R229=0,S229=0),"",R229&amp;" - "&amp;S229)</f>
        <v/>
      </c>
      <c r="BB229" s="129" t="str">
        <f>IF(AND(T229=0,U229=0),"",T229&amp;" - "&amp;U229)</f>
        <v/>
      </c>
      <c r="BC229" s="129" t="str">
        <f>IF(AND(V229=0,W229=0),"",V229&amp;" - "&amp;W229)</f>
        <v/>
      </c>
      <c r="BD229" s="131" t="str">
        <f>IF(AND(AH229=0,AJ229=0),"",AH229&amp;" - "&amp;AJ229)</f>
        <v/>
      </c>
      <c r="BE229" s="132">
        <f>BE227+AK229</f>
        <v>0</v>
      </c>
      <c r="BF229" s="132">
        <f>BF227+AL229</f>
        <v>0</v>
      </c>
      <c r="BH229" s="129" t="str">
        <f>D229</f>
        <v>A</v>
      </c>
      <c r="BI229" s="130" t="e">
        <f t="shared" si="356"/>
        <v>#N/A</v>
      </c>
      <c r="BJ229" s="129" t="str">
        <f>G229</f>
        <v>X</v>
      </c>
      <c r="BK229" s="130" t="e">
        <f t="shared" si="357"/>
        <v>#N/A</v>
      </c>
      <c r="BL229" s="135" t="str">
        <f t="shared" si="359"/>
        <v/>
      </c>
      <c r="BM229" s="135" t="str">
        <f t="shared" si="360"/>
        <v/>
      </c>
      <c r="BN229" s="135" t="str">
        <f t="shared" si="361"/>
        <v/>
      </c>
      <c r="BO229" s="135" t="str">
        <f t="shared" si="362"/>
        <v/>
      </c>
      <c r="BP229" s="135" t="str">
        <f t="shared" si="363"/>
        <v/>
      </c>
      <c r="BQ229" s="135" t="str">
        <f t="shared" si="364"/>
        <v/>
      </c>
      <c r="BR229" s="135" t="str">
        <f t="shared" si="365"/>
        <v/>
      </c>
      <c r="BS229" s="135" t="str">
        <f t="shared" si="366"/>
        <v/>
      </c>
      <c r="BT229" s="135" t="str">
        <f t="shared" si="367"/>
        <v/>
      </c>
      <c r="BU229" s="135" t="str">
        <f t="shared" si="368"/>
        <v/>
      </c>
      <c r="BV229" s="136" t="str">
        <f>IF(AND(AH229=0,AJ229=0),"",AH229&amp;" - "&amp;AJ229)</f>
        <v/>
      </c>
      <c r="BW229" s="138">
        <f>BW227+AK229</f>
        <v>0</v>
      </c>
      <c r="BX229" s="138">
        <f>AL229+BX227</f>
        <v>0</v>
      </c>
      <c r="BZ229" s="109" t="str">
        <f>IF(BL229="","",BI229)</f>
        <v/>
      </c>
      <c r="CA229" s="109" t="str">
        <f>IF(BZ229="","",CA224)</f>
        <v/>
      </c>
      <c r="CB229" s="109" t="str">
        <f>IF(BL229="","",BK229)</f>
        <v/>
      </c>
      <c r="CC229" s="109" t="str">
        <f>IF(CB229="","",CC224)</f>
        <v/>
      </c>
      <c r="CE229" s="109" t="str">
        <f t="shared" si="321"/>
        <v>:</v>
      </c>
      <c r="CF229" s="109" t="str">
        <f>IF(AH229=AJ229,"",IF(AH229&gt;AJ229,E229,H229))</f>
        <v/>
      </c>
      <c r="CG229" s="109" t="str">
        <f>IF(AH229=AJ229,"",IF(AH229&gt;AJ229,H229,E229))</f>
        <v/>
      </c>
    </row>
    <row r="230" spans="1:85" hidden="1" outlineLevel="1">
      <c r="A230" s="116">
        <f t="shared" si="358"/>
        <v>23</v>
      </c>
      <c r="B230" s="87">
        <v>228</v>
      </c>
      <c r="C230" s="93">
        <v>6</v>
      </c>
      <c r="D230" s="93" t="s">
        <v>87</v>
      </c>
      <c r="E230" s="88" t="e">
        <v>#N/A</v>
      </c>
      <c r="F230" s="93">
        <v>11</v>
      </c>
      <c r="G230" s="93" t="s">
        <v>78</v>
      </c>
      <c r="H230" s="88" t="e">
        <v>#N/A</v>
      </c>
      <c r="I230" s="89" t="s">
        <v>82</v>
      </c>
      <c r="J230" s="89" t="s">
        <v>82</v>
      </c>
      <c r="K230" s="89" t="s">
        <v>82</v>
      </c>
      <c r="L230" s="89" t="s">
        <v>82</v>
      </c>
      <c r="M230" s="89" t="s">
        <v>82</v>
      </c>
      <c r="N230" s="87">
        <v>0</v>
      </c>
      <c r="O230" s="87">
        <v>0</v>
      </c>
      <c r="P230" s="87">
        <v>0</v>
      </c>
      <c r="Q230" s="87">
        <v>0</v>
      </c>
      <c r="R230" s="87">
        <v>0</v>
      </c>
      <c r="S230" s="87">
        <v>0</v>
      </c>
      <c r="T230" s="87">
        <v>0</v>
      </c>
      <c r="U230" s="87">
        <v>0</v>
      </c>
      <c r="V230" s="87">
        <v>0</v>
      </c>
      <c r="W230" s="87">
        <v>0</v>
      </c>
      <c r="X230" s="90">
        <v>0</v>
      </c>
      <c r="Y230" s="90">
        <v>0</v>
      </c>
      <c r="Z230" s="90">
        <v>0</v>
      </c>
      <c r="AA230" s="90">
        <v>0</v>
      </c>
      <c r="AB230" s="90">
        <v>0</v>
      </c>
      <c r="AC230" s="90">
        <v>0</v>
      </c>
      <c r="AD230" s="90">
        <v>0</v>
      </c>
      <c r="AE230" s="90">
        <v>0</v>
      </c>
      <c r="AF230" s="90">
        <v>0</v>
      </c>
      <c r="AG230" s="90">
        <v>0</v>
      </c>
      <c r="AH230" s="91">
        <v>0</v>
      </c>
      <c r="AI230" s="91" t="s">
        <v>83</v>
      </c>
      <c r="AJ230" s="91">
        <v>0</v>
      </c>
      <c r="AK230" s="128">
        <f>RANK(AH230,AH230:AJ230,1)-1</f>
        <v>0</v>
      </c>
      <c r="AL230" s="128">
        <f>RANK(AJ230,AH230:AJ230,1)-1</f>
        <v>0</v>
      </c>
      <c r="AT230" s="115"/>
      <c r="AU230" s="129" t="str">
        <f>D230</f>
        <v>C</v>
      </c>
      <c r="AV230" s="130" t="e">
        <f t="shared" si="354"/>
        <v>#N/A</v>
      </c>
      <c r="AW230" s="129" t="str">
        <f>G230</f>
        <v>Y</v>
      </c>
      <c r="AX230" s="130" t="e">
        <f t="shared" si="355"/>
        <v>#N/A</v>
      </c>
      <c r="AY230" s="129" t="str">
        <f>IF(AND(N230=0,O230=0),"",N230&amp;" - "&amp;O230)</f>
        <v/>
      </c>
      <c r="AZ230" s="129" t="str">
        <f>IF(AND(P230=0,Q230=0),"",P230&amp;" - "&amp;Q230)</f>
        <v/>
      </c>
      <c r="BA230" s="129" t="str">
        <f>IF(AND(R230=0,S230=0),"",R230&amp;" - "&amp;S230)</f>
        <v/>
      </c>
      <c r="BB230" s="129" t="str">
        <f>IF(AND(T230=0,U230=0),"",T230&amp;" - "&amp;U230)</f>
        <v/>
      </c>
      <c r="BC230" s="129" t="str">
        <f>IF(AND(V230=0,W230=0),"",V230&amp;" - "&amp;W230)</f>
        <v/>
      </c>
      <c r="BD230" s="131" t="str">
        <f>IF(AND(AH230=0,AJ230=0),"",AH230&amp;" - "&amp;AJ230)</f>
        <v/>
      </c>
      <c r="BE230" s="132">
        <f>BE229+AK230</f>
        <v>0</v>
      </c>
      <c r="BF230" s="132">
        <f>BF229+AL230</f>
        <v>0</v>
      </c>
      <c r="BH230" s="129" t="str">
        <f>D230</f>
        <v>C</v>
      </c>
      <c r="BI230" s="130" t="e">
        <f t="shared" si="356"/>
        <v>#N/A</v>
      </c>
      <c r="BJ230" s="129" t="str">
        <f>G230</f>
        <v>Y</v>
      </c>
      <c r="BK230" s="130" t="e">
        <f t="shared" si="357"/>
        <v>#N/A</v>
      </c>
      <c r="BL230" s="135" t="str">
        <f t="shared" si="359"/>
        <v/>
      </c>
      <c r="BM230" s="135" t="str">
        <f t="shared" si="360"/>
        <v/>
      </c>
      <c r="BN230" s="135" t="str">
        <f t="shared" si="361"/>
        <v/>
      </c>
      <c r="BO230" s="135" t="str">
        <f t="shared" si="362"/>
        <v/>
      </c>
      <c r="BP230" s="135" t="str">
        <f t="shared" si="363"/>
        <v/>
      </c>
      <c r="BQ230" s="135" t="str">
        <f t="shared" si="364"/>
        <v/>
      </c>
      <c r="BR230" s="135" t="str">
        <f t="shared" si="365"/>
        <v/>
      </c>
      <c r="BS230" s="135" t="str">
        <f t="shared" si="366"/>
        <v/>
      </c>
      <c r="BT230" s="135" t="str">
        <f t="shared" si="367"/>
        <v/>
      </c>
      <c r="BU230" s="135" t="str">
        <f t="shared" si="368"/>
        <v/>
      </c>
      <c r="BV230" s="136" t="str">
        <f>IF(AND(AH230=0,AJ230=0),"",AH230&amp;" - "&amp;AJ230)</f>
        <v/>
      </c>
      <c r="BW230" s="138">
        <f>BW229+AK230</f>
        <v>0</v>
      </c>
      <c r="BX230" s="138">
        <f>AL230+BX229</f>
        <v>0</v>
      </c>
      <c r="BZ230" s="109" t="str">
        <f>IF(BL230="","",BI230)</f>
        <v/>
      </c>
      <c r="CA230" s="109" t="str">
        <f>IF(BZ230="","",CA224)</f>
        <v/>
      </c>
      <c r="CB230" s="109" t="str">
        <f>IF(BL230="","",BK230)</f>
        <v/>
      </c>
      <c r="CC230" s="109" t="str">
        <f>IF(CB230="","",CC224)</f>
        <v/>
      </c>
      <c r="CE230" s="109" t="str">
        <f t="shared" si="321"/>
        <v>:</v>
      </c>
      <c r="CF230" s="109" t="str">
        <f>IF(AH230=AJ230,"",IF(AH230&gt;AJ230,E230,H230))</f>
        <v/>
      </c>
      <c r="CG230" s="109" t="str">
        <f>IF(AH230=AJ230,"",IF(AH230&gt;AJ230,H230,E230))</f>
        <v/>
      </c>
    </row>
    <row r="231" spans="1:85" hidden="1" outlineLevel="1">
      <c r="A231" s="153">
        <f t="shared" si="358"/>
        <v>23</v>
      </c>
      <c r="B231" s="96">
        <v>229</v>
      </c>
      <c r="C231" s="94">
        <v>5</v>
      </c>
      <c r="D231" s="94" t="s">
        <v>84</v>
      </c>
      <c r="E231" s="95" t="e">
        <v>#N/A</v>
      </c>
      <c r="F231" s="94">
        <v>12</v>
      </c>
      <c r="G231" s="94" t="s">
        <v>88</v>
      </c>
      <c r="H231" s="95" t="e">
        <v>#N/A</v>
      </c>
      <c r="I231" s="89" t="s">
        <v>82</v>
      </c>
      <c r="J231" s="89" t="s">
        <v>82</v>
      </c>
      <c r="K231" s="89" t="s">
        <v>82</v>
      </c>
      <c r="L231" s="89" t="s">
        <v>82</v>
      </c>
      <c r="M231" s="89" t="s">
        <v>82</v>
      </c>
      <c r="N231" s="96">
        <v>0</v>
      </c>
      <c r="O231" s="96">
        <v>0</v>
      </c>
      <c r="P231" s="96">
        <v>0</v>
      </c>
      <c r="Q231" s="96">
        <v>0</v>
      </c>
      <c r="R231" s="96">
        <v>0</v>
      </c>
      <c r="S231" s="96">
        <v>0</v>
      </c>
      <c r="T231" s="96">
        <v>0</v>
      </c>
      <c r="U231" s="96">
        <v>0</v>
      </c>
      <c r="V231" s="96">
        <v>0</v>
      </c>
      <c r="W231" s="96">
        <v>0</v>
      </c>
      <c r="X231" s="97">
        <v>0</v>
      </c>
      <c r="Y231" s="97">
        <v>0</v>
      </c>
      <c r="Z231" s="97">
        <v>0</v>
      </c>
      <c r="AA231" s="97">
        <v>0</v>
      </c>
      <c r="AB231" s="97">
        <v>0</v>
      </c>
      <c r="AC231" s="97">
        <v>0</v>
      </c>
      <c r="AD231" s="97">
        <v>0</v>
      </c>
      <c r="AE231" s="97">
        <v>0</v>
      </c>
      <c r="AF231" s="97">
        <v>0</v>
      </c>
      <c r="AG231" s="97">
        <v>0</v>
      </c>
      <c r="AH231" s="98">
        <v>0</v>
      </c>
      <c r="AI231" s="98" t="s">
        <v>83</v>
      </c>
      <c r="AJ231" s="98">
        <v>0</v>
      </c>
      <c r="AK231" s="128">
        <f>RANK(AH231,AH231:AJ231,1)-1</f>
        <v>0</v>
      </c>
      <c r="AL231" s="128">
        <f>RANK(AJ231,AH231:AJ231,1)-1</f>
        <v>0</v>
      </c>
      <c r="AM231" s="142">
        <v>1</v>
      </c>
      <c r="AN231" s="142">
        <v>1</v>
      </c>
      <c r="AT231" s="115"/>
      <c r="AU231" s="129" t="str">
        <f>D231</f>
        <v>B</v>
      </c>
      <c r="AV231" s="130" t="e">
        <f t="shared" si="354"/>
        <v>#N/A</v>
      </c>
      <c r="AW231" s="129" t="str">
        <f>G231</f>
        <v>Z</v>
      </c>
      <c r="AX231" s="130" t="e">
        <f t="shared" si="355"/>
        <v>#N/A</v>
      </c>
      <c r="AY231" s="129" t="str">
        <f>IF(AND(N231=0,O231=0),"",N231&amp;" - "&amp;O231)</f>
        <v/>
      </c>
      <c r="AZ231" s="129" t="str">
        <f>IF(AND(P231=0,Q231=0),"",P231&amp;" - "&amp;Q231)</f>
        <v/>
      </c>
      <c r="BA231" s="129" t="str">
        <f>IF(AND(R231=0,S231=0),"",R231&amp;" - "&amp;S231)</f>
        <v/>
      </c>
      <c r="BB231" s="129" t="str">
        <f>IF(AND(T231=0,U231=0),"",T231&amp;" - "&amp;U231)</f>
        <v/>
      </c>
      <c r="BC231" s="129" t="str">
        <f>IF(AND(V231=0,W231=0),"",V231&amp;" - "&amp;W231)</f>
        <v/>
      </c>
      <c r="BD231" s="131" t="str">
        <f>IF(AND(AH231=0,AJ231=0),"",AH231&amp;" - "&amp;AJ231)</f>
        <v/>
      </c>
      <c r="BE231" s="132">
        <f>BE230+AK231</f>
        <v>0</v>
      </c>
      <c r="BF231" s="132">
        <f>BF230+AL231</f>
        <v>0</v>
      </c>
      <c r="BH231" s="129" t="str">
        <f>D231</f>
        <v>B</v>
      </c>
      <c r="BI231" s="130" t="e">
        <f t="shared" si="356"/>
        <v>#N/A</v>
      </c>
      <c r="BJ231" s="129" t="str">
        <f>G231</f>
        <v>Z</v>
      </c>
      <c r="BK231" s="130" t="e">
        <f t="shared" si="357"/>
        <v>#N/A</v>
      </c>
      <c r="BL231" s="135" t="str">
        <f t="shared" si="359"/>
        <v/>
      </c>
      <c r="BM231" s="135" t="str">
        <f t="shared" si="360"/>
        <v/>
      </c>
      <c r="BN231" s="135" t="str">
        <f t="shared" si="361"/>
        <v/>
      </c>
      <c r="BO231" s="135" t="str">
        <f t="shared" si="362"/>
        <v/>
      </c>
      <c r="BP231" s="135" t="str">
        <f t="shared" si="363"/>
        <v/>
      </c>
      <c r="BQ231" s="135" t="str">
        <f t="shared" si="364"/>
        <v/>
      </c>
      <c r="BR231" s="135" t="str">
        <f t="shared" si="365"/>
        <v/>
      </c>
      <c r="BS231" s="135" t="str">
        <f t="shared" si="366"/>
        <v/>
      </c>
      <c r="BT231" s="135" t="str">
        <f t="shared" si="367"/>
        <v/>
      </c>
      <c r="BU231" s="135" t="str">
        <f t="shared" si="368"/>
        <v/>
      </c>
      <c r="BV231" s="136" t="str">
        <f>IF(AND(AH231=0,AJ231=0),"",AH231&amp;" - "&amp;AJ231)</f>
        <v/>
      </c>
      <c r="BW231" s="138">
        <f>BW230+AK231</f>
        <v>0</v>
      </c>
      <c r="BX231" s="138">
        <f>AL231+BX230</f>
        <v>0</v>
      </c>
      <c r="BZ231" s="109" t="str">
        <f>IF(BL231="","",BI231)</f>
        <v/>
      </c>
      <c r="CA231" s="109" t="str">
        <f>IF(BZ231="","",CA224)</f>
        <v/>
      </c>
      <c r="CB231" s="109" t="str">
        <f>IF(BL231="","",BK231)</f>
        <v/>
      </c>
      <c r="CC231" s="109" t="str">
        <f>IF(CB231="","",CC224)</f>
        <v/>
      </c>
      <c r="CE231" s="109" t="str">
        <f t="shared" si="321"/>
        <v>:</v>
      </c>
      <c r="CF231" s="109" t="str">
        <f>IF(AH231=AJ231,"",IF(AH231&gt;AJ231,E231,H231))</f>
        <v/>
      </c>
      <c r="CG231" s="109" t="str">
        <f>IF(AH231=AJ231,"",IF(AH231&gt;AJ231,H231,E231))</f>
        <v/>
      </c>
    </row>
    <row r="232" spans="1:85" hidden="1" outlineLevel="1">
      <c r="A232" s="154">
        <f t="shared" si="358"/>
        <v>23</v>
      </c>
      <c r="B232" s="101">
        <v>230</v>
      </c>
      <c r="C232" s="99"/>
      <c r="D232" s="99"/>
      <c r="E232" s="99"/>
      <c r="F232" s="99"/>
      <c r="G232" s="99"/>
      <c r="H232" s="99"/>
      <c r="I232" s="100"/>
      <c r="J232" s="100"/>
      <c r="K232" s="100"/>
      <c r="L232" s="100"/>
      <c r="M232" s="100"/>
      <c r="N232" s="101"/>
      <c r="O232" s="101"/>
      <c r="P232" s="101"/>
      <c r="Q232" s="101"/>
      <c r="R232" s="101"/>
      <c r="S232" s="101"/>
      <c r="T232" s="101"/>
      <c r="U232" s="101"/>
      <c r="V232" s="101"/>
      <c r="W232" s="101"/>
      <c r="X232" s="102"/>
      <c r="Y232" s="102"/>
      <c r="Z232" s="102"/>
      <c r="AA232" s="102"/>
      <c r="AB232" s="102"/>
      <c r="AC232" s="102"/>
      <c r="AD232" s="102"/>
      <c r="AE232" s="102"/>
      <c r="AF232" s="102"/>
      <c r="AG232" s="102"/>
      <c r="AH232" s="103"/>
      <c r="AI232" s="103"/>
      <c r="AJ232" s="104"/>
      <c r="AK232" s="144">
        <f>SUM(AK224:AK231)</f>
        <v>0</v>
      </c>
      <c r="AL232" s="144">
        <f>SUM(AL224:AL231)</f>
        <v>0</v>
      </c>
      <c r="AM232" s="145" t="str">
        <f>IF(OR(ISNA(E224),AK232=AL232),"",IF(D223&lt;G223,AK232&amp;" - "&amp;AL232,AL232&amp;" - "&amp;AK232))</f>
        <v/>
      </c>
      <c r="AN232" s="145" t="str">
        <f>IF(OR(ISNA(E224),AK232=AL232),"",IF(VALUE(LEFT(AM232))&gt;VALUE(RIGHT(AM232)),2,1))</f>
        <v/>
      </c>
      <c r="AT232" s="146"/>
      <c r="AU232" s="147"/>
      <c r="AV232" s="148"/>
      <c r="AW232" s="147"/>
      <c r="AX232" s="148"/>
      <c r="AY232" s="147"/>
      <c r="AZ232" s="147"/>
      <c r="BA232" s="147"/>
      <c r="BB232" s="147"/>
      <c r="BC232" s="149"/>
      <c r="BD232" s="150"/>
      <c r="BE232" s="151"/>
      <c r="BF232" s="151"/>
      <c r="BZ232" t="s">
        <v>140</v>
      </c>
      <c r="CE232" s="109" t="str">
        <f t="shared" si="321"/>
        <v>:</v>
      </c>
      <c r="CF232" s="109" t="s">
        <v>140</v>
      </c>
      <c r="CG232" s="109"/>
    </row>
    <row r="233" spans="1:85" s="109" customFormat="1" hidden="1" outlineLevel="1">
      <c r="A233" s="152">
        <f>A223+1</f>
        <v>24</v>
      </c>
      <c r="B233" s="79">
        <v>231</v>
      </c>
      <c r="C233" s="79">
        <v>3</v>
      </c>
      <c r="D233" s="80">
        <v>7</v>
      </c>
      <c r="E233" s="81" t="s">
        <v>62</v>
      </c>
      <c r="F233" s="79">
        <v>9</v>
      </c>
      <c r="G233" s="80">
        <v>6</v>
      </c>
      <c r="H233" s="81" t="s">
        <v>60</v>
      </c>
      <c r="I233" s="82"/>
      <c r="J233" s="83"/>
      <c r="K233" s="83"/>
      <c r="L233" s="83"/>
      <c r="M233" s="83"/>
      <c r="N233" s="84"/>
      <c r="O233" s="84"/>
      <c r="P233" s="84"/>
      <c r="Q233" s="84"/>
      <c r="R233" s="84"/>
      <c r="S233" s="84"/>
      <c r="T233" s="84"/>
      <c r="U233" s="84"/>
      <c r="V233" s="84"/>
      <c r="W233" s="84"/>
      <c r="X233" s="85"/>
      <c r="Y233" s="85"/>
      <c r="Z233" s="85"/>
      <c r="AA233" s="85"/>
      <c r="AB233" s="85"/>
      <c r="AC233" s="85"/>
      <c r="AD233" s="85"/>
      <c r="AE233" s="85"/>
      <c r="AF233" s="85"/>
      <c r="AG233" s="85"/>
      <c r="AH233" s="85"/>
      <c r="AI233" s="85"/>
      <c r="AJ233" s="86"/>
      <c r="AO233" s="109" t="s">
        <v>132</v>
      </c>
      <c r="AP233" s="109" t="s">
        <v>132</v>
      </c>
      <c r="AT233" s="119" t="str">
        <f>"Match no "&amp;A233</f>
        <v>Match no 24</v>
      </c>
      <c r="AU233" s="120">
        <f>BE241</f>
        <v>4</v>
      </c>
      <c r="AV233" s="121" t="str">
        <f t="shared" ref="AV233:AV241" si="370">E233</f>
        <v>TalTech SK / Rakvere SK</v>
      </c>
      <c r="AW233" s="120">
        <f>BF241</f>
        <v>0</v>
      </c>
      <c r="AX233" s="121" t="str">
        <f t="shared" ref="AX233:AX241" si="371">H233</f>
        <v>Lauatennisekeskus</v>
      </c>
      <c r="AY233" s="122" t="s">
        <v>133</v>
      </c>
      <c r="AZ233" s="122" t="s">
        <v>134</v>
      </c>
      <c r="BA233" s="122" t="s">
        <v>135</v>
      </c>
      <c r="BB233" s="122" t="s">
        <v>136</v>
      </c>
      <c r="BC233" s="122" t="s">
        <v>137</v>
      </c>
      <c r="BD233" s="123" t="s">
        <v>138</v>
      </c>
      <c r="BE233" s="292" t="s">
        <v>139</v>
      </c>
      <c r="BF233" s="292"/>
      <c r="BH233" s="124">
        <f>AK242</f>
        <v>4</v>
      </c>
      <c r="BI233" s="125" t="str">
        <f t="shared" ref="BI233:BI241" si="372">E233</f>
        <v>TalTech SK / Rakvere SK</v>
      </c>
      <c r="BJ233" s="124">
        <f>AL242</f>
        <v>0</v>
      </c>
      <c r="BK233" s="125" t="str">
        <f t="shared" ref="BK233:BK241" si="373">H233</f>
        <v>Lauatennisekeskus</v>
      </c>
      <c r="BL233" s="287" t="s">
        <v>133</v>
      </c>
      <c r="BM233" s="288"/>
      <c r="BN233" s="287" t="s">
        <v>134</v>
      </c>
      <c r="BO233" s="288"/>
      <c r="BP233" s="287" t="s">
        <v>135</v>
      </c>
      <c r="BQ233" s="288"/>
      <c r="BR233" s="287" t="s">
        <v>136</v>
      </c>
      <c r="BS233" s="288"/>
      <c r="BT233" s="287" t="s">
        <v>137</v>
      </c>
      <c r="BU233" s="288"/>
      <c r="BV233" s="126" t="s">
        <v>138</v>
      </c>
      <c r="BW233" s="289" t="s">
        <v>139</v>
      </c>
      <c r="BX233" s="290"/>
      <c r="BZ233" s="109" t="s">
        <v>140</v>
      </c>
      <c r="CE233" s="109" t="str">
        <f t="shared" si="321"/>
        <v>s:G</v>
      </c>
      <c r="CF233" s="109" t="s">
        <v>140</v>
      </c>
    </row>
    <row r="234" spans="1:85" s="109" customFormat="1" hidden="1" outlineLevel="1">
      <c r="A234" s="116">
        <f t="shared" ref="A234:A242" si="374">A224+1</f>
        <v>24</v>
      </c>
      <c r="B234" s="87">
        <v>232</v>
      </c>
      <c r="C234" s="87">
        <v>4</v>
      </c>
      <c r="D234" s="87" t="s">
        <v>77</v>
      </c>
      <c r="E234" s="88" t="s">
        <v>156</v>
      </c>
      <c r="F234" s="87">
        <v>11</v>
      </c>
      <c r="G234" s="87" t="s">
        <v>78</v>
      </c>
      <c r="H234" s="88" t="s">
        <v>165</v>
      </c>
      <c r="I234" s="89" t="s">
        <v>79</v>
      </c>
      <c r="J234" s="89" t="s">
        <v>94</v>
      </c>
      <c r="K234" s="89" t="s">
        <v>101</v>
      </c>
      <c r="L234" s="89" t="s">
        <v>82</v>
      </c>
      <c r="M234" s="89" t="s">
        <v>82</v>
      </c>
      <c r="N234" s="87">
        <v>11</v>
      </c>
      <c r="O234" s="87">
        <v>1</v>
      </c>
      <c r="P234" s="87">
        <v>11</v>
      </c>
      <c r="Q234" s="87">
        <v>9</v>
      </c>
      <c r="R234" s="87">
        <v>11</v>
      </c>
      <c r="S234" s="87">
        <v>2</v>
      </c>
      <c r="T234" s="87">
        <v>0</v>
      </c>
      <c r="U234" s="87">
        <v>0</v>
      </c>
      <c r="V234" s="87">
        <v>0</v>
      </c>
      <c r="W234" s="87">
        <v>0</v>
      </c>
      <c r="X234" s="90">
        <v>1</v>
      </c>
      <c r="Y234" s="90">
        <v>1</v>
      </c>
      <c r="Z234" s="90">
        <v>1</v>
      </c>
      <c r="AA234" s="90">
        <v>0</v>
      </c>
      <c r="AB234" s="90">
        <v>0</v>
      </c>
      <c r="AC234" s="90">
        <v>0</v>
      </c>
      <c r="AD234" s="90">
        <v>0</v>
      </c>
      <c r="AE234" s="90">
        <v>0</v>
      </c>
      <c r="AF234" s="90">
        <v>0</v>
      </c>
      <c r="AG234" s="90">
        <v>0</v>
      </c>
      <c r="AH234" s="91">
        <v>3</v>
      </c>
      <c r="AI234" s="91" t="s">
        <v>83</v>
      </c>
      <c r="AJ234" s="91">
        <v>0</v>
      </c>
      <c r="AK234" s="128">
        <f>RANK(AH234,AH234:AJ234,1)-1</f>
        <v>1</v>
      </c>
      <c r="AL234" s="128">
        <f>RANK(AJ234,AH234:AJ234,1)-1</f>
        <v>0</v>
      </c>
      <c r="AT234" s="115" t="str">
        <f>VLOOKUP(A233,Voor,4)&amp;" kell "&amp;TEXT(VLOOKUP(A233,Voor,5),"hh:mm")</f>
        <v>VI voor kell 13:30</v>
      </c>
      <c r="AU234" s="129" t="str">
        <f>D234</f>
        <v>A</v>
      </c>
      <c r="AV234" s="130" t="str">
        <f t="shared" si="370"/>
        <v>Sabina MUSAJEVA (välis)</v>
      </c>
      <c r="AW234" s="129" t="str">
        <f>G234</f>
        <v>Y</v>
      </c>
      <c r="AX234" s="130" t="str">
        <f t="shared" si="371"/>
        <v>Piret KUMMEL (laen)</v>
      </c>
      <c r="AY234" s="129" t="str">
        <f>IF(AND(N234=0,O234=0),"",N234&amp;" - "&amp;O234)</f>
        <v>11 - 1</v>
      </c>
      <c r="AZ234" s="129" t="str">
        <f>IF(AND(P234=0,Q234=0),"",P234&amp;" - "&amp;Q234)</f>
        <v>11 - 9</v>
      </c>
      <c r="BA234" s="129" t="str">
        <f>IF(AND(R234=0,S234=0),"",R234&amp;" - "&amp;S234)</f>
        <v>11 - 2</v>
      </c>
      <c r="BB234" s="129" t="str">
        <f>IF(AND(T234=0,U234=0),"",T234&amp;" - "&amp;U234)</f>
        <v/>
      </c>
      <c r="BC234" s="129" t="str">
        <f>IF(AND(V234=0,W234=0),"",V234&amp;" - "&amp;W234)</f>
        <v/>
      </c>
      <c r="BD234" s="131" t="str">
        <f>IF(AND(AH234=0,AJ234=0),"",AH234&amp;" - "&amp;AJ234)</f>
        <v>3 - 0</v>
      </c>
      <c r="BE234" s="132">
        <f>AK234</f>
        <v>1</v>
      </c>
      <c r="BF234" s="132">
        <f>AL234</f>
        <v>0</v>
      </c>
      <c r="BH234" s="133" t="str">
        <f>D234</f>
        <v>A</v>
      </c>
      <c r="BI234" s="134" t="str">
        <f t="shared" si="372"/>
        <v>Sabina MUSAJEVA (välis)</v>
      </c>
      <c r="BJ234" s="133" t="str">
        <f>G234</f>
        <v>Y</v>
      </c>
      <c r="BK234" s="134" t="str">
        <f t="shared" si="373"/>
        <v>Piret KUMMEL (laen)</v>
      </c>
      <c r="BL234" s="135">
        <f t="shared" ref="BL234:BL241" si="375">IF(AND(N234=0,O234=0),"",N234)</f>
        <v>11</v>
      </c>
      <c r="BM234" s="135">
        <f t="shared" ref="BM234:BM241" si="376">IF(AND(N234=0,O234=0),"",O234)</f>
        <v>1</v>
      </c>
      <c r="BN234" s="135">
        <f t="shared" ref="BN234:BN241" si="377">IF(AND(P234=0,Q234=0),"",P234)</f>
        <v>11</v>
      </c>
      <c r="BO234" s="135">
        <f t="shared" ref="BO234:BO241" si="378">IF(AND(P234=0,Q234=0),"",Q234)</f>
        <v>9</v>
      </c>
      <c r="BP234" s="135">
        <f t="shared" ref="BP234:BP241" si="379">IF(AND(R234=0,S234=0),"",R234)</f>
        <v>11</v>
      </c>
      <c r="BQ234" s="135">
        <f t="shared" ref="BQ234:BQ241" si="380">IF(AND(R234=0,S234=0),"",S234)</f>
        <v>2</v>
      </c>
      <c r="BR234" s="135" t="str">
        <f t="shared" ref="BR234:BR241" si="381">IF(AND(T234=0,U234=0),"",T234)</f>
        <v/>
      </c>
      <c r="BS234" s="135" t="str">
        <f t="shared" ref="BS234:BS241" si="382">IF(AND(T234=0,U234=0),"",U234)</f>
        <v/>
      </c>
      <c r="BT234" s="135" t="str">
        <f t="shared" ref="BT234:BT241" si="383">IF(AND(V234=0,W234=0),"",V234)</f>
        <v/>
      </c>
      <c r="BU234" s="135" t="str">
        <f t="shared" ref="BU234:BU241" si="384">IF(AND(V234=0,W234=0),"",W234)</f>
        <v/>
      </c>
      <c r="BV234" s="136" t="str">
        <f>IF(AND(AH234=0,AJ234=0),"",AH234&amp;" - "&amp;AJ234)</f>
        <v>3 - 0</v>
      </c>
      <c r="BW234" s="137">
        <f>AK234</f>
        <v>1</v>
      </c>
      <c r="BX234" s="137">
        <f>AL234</f>
        <v>0</v>
      </c>
      <c r="BZ234" s="109" t="str">
        <f>IF(BL234="","",BI234)</f>
        <v>Sabina MUSAJEVA (välis)</v>
      </c>
      <c r="CA234" s="109" t="str">
        <f>IF(BZ234="","",BI233)</f>
        <v>TalTech SK / Rakvere SK</v>
      </c>
      <c r="CB234" s="109" t="str">
        <f>IF(BL234="","",BK234)</f>
        <v>Piret KUMMEL (laen)</v>
      </c>
      <c r="CC234" s="109" t="str">
        <f>IF(CB234="","",BK233)</f>
        <v>Lauatennisekeskus</v>
      </c>
      <c r="CE234" s="109" t="str">
        <f t="shared" si="321"/>
        <v>3:0</v>
      </c>
      <c r="CF234" s="109" t="str">
        <f>IF(AH234=AJ234,"",IF(AH234&gt;AJ234,E234,H234))</f>
        <v>Sabina MUSAJEVA (välis)</v>
      </c>
      <c r="CG234" s="109" t="str">
        <f>IF(AH234=AJ234,"",IF(AH234&gt;AJ234,H234,E234))</f>
        <v>Piret KUMMEL (laen)</v>
      </c>
    </row>
    <row r="235" spans="1:85" s="109" customFormat="1" hidden="1" outlineLevel="1">
      <c r="A235" s="116">
        <f t="shared" si="374"/>
        <v>24</v>
      </c>
      <c r="B235" s="87">
        <v>233</v>
      </c>
      <c r="C235" s="87">
        <v>5</v>
      </c>
      <c r="D235" s="87" t="s">
        <v>84</v>
      </c>
      <c r="E235" s="88" t="s">
        <v>123</v>
      </c>
      <c r="F235" s="87">
        <v>10</v>
      </c>
      <c r="G235" s="87" t="s">
        <v>85</v>
      </c>
      <c r="H235" s="88" t="s">
        <v>122</v>
      </c>
      <c r="I235" s="89" t="s">
        <v>79</v>
      </c>
      <c r="J235" s="89" t="s">
        <v>96</v>
      </c>
      <c r="K235" s="89" t="s">
        <v>101</v>
      </c>
      <c r="L235" s="89" t="s">
        <v>82</v>
      </c>
      <c r="M235" s="89" t="s">
        <v>82</v>
      </c>
      <c r="N235" s="87">
        <v>11</v>
      </c>
      <c r="O235" s="87">
        <v>1</v>
      </c>
      <c r="P235" s="87">
        <v>11</v>
      </c>
      <c r="Q235" s="87">
        <v>5</v>
      </c>
      <c r="R235" s="87">
        <v>11</v>
      </c>
      <c r="S235" s="87">
        <v>2</v>
      </c>
      <c r="T235" s="87">
        <v>0</v>
      </c>
      <c r="U235" s="87">
        <v>0</v>
      </c>
      <c r="V235" s="87">
        <v>0</v>
      </c>
      <c r="W235" s="87">
        <v>0</v>
      </c>
      <c r="X235" s="90">
        <v>1</v>
      </c>
      <c r="Y235" s="90">
        <v>1</v>
      </c>
      <c r="Z235" s="90">
        <v>1</v>
      </c>
      <c r="AA235" s="90">
        <v>0</v>
      </c>
      <c r="AB235" s="90">
        <v>0</v>
      </c>
      <c r="AC235" s="90">
        <v>0</v>
      </c>
      <c r="AD235" s="90">
        <v>0</v>
      </c>
      <c r="AE235" s="90">
        <v>0</v>
      </c>
      <c r="AF235" s="90">
        <v>0</v>
      </c>
      <c r="AG235" s="90">
        <v>0</v>
      </c>
      <c r="AH235" s="91">
        <v>3</v>
      </c>
      <c r="AI235" s="91" t="s">
        <v>83</v>
      </c>
      <c r="AJ235" s="91">
        <v>0</v>
      </c>
      <c r="AK235" s="128">
        <f>RANK(AH235,AH235:AJ235,1)-1</f>
        <v>1</v>
      </c>
      <c r="AL235" s="128">
        <f>RANK(AJ235,AH235:AJ235,1)-1</f>
        <v>0</v>
      </c>
      <c r="AT235" s="115" t="str">
        <f>"Laud: "&amp;VLOOKUP(A233,Voor,8)</f>
        <v>Laud: 3</v>
      </c>
      <c r="AU235" s="129" t="str">
        <f>D235</f>
        <v>B</v>
      </c>
      <c r="AV235" s="130" t="str">
        <f t="shared" si="370"/>
        <v>Sirli ROOSVE</v>
      </c>
      <c r="AW235" s="129" t="str">
        <f>G235</f>
        <v>X</v>
      </c>
      <c r="AX235" s="130" t="str">
        <f t="shared" si="371"/>
        <v>Aire KURGPÕLD</v>
      </c>
      <c r="AY235" s="129" t="str">
        <f>IF(AND(N235=0,O235=0),"",N235&amp;" - "&amp;O235)</f>
        <v>11 - 1</v>
      </c>
      <c r="AZ235" s="129" t="str">
        <f>IF(AND(P235=0,Q235=0),"",P235&amp;" - "&amp;Q235)</f>
        <v>11 - 5</v>
      </c>
      <c r="BA235" s="129" t="str">
        <f>IF(AND(R235=0,S235=0),"",R235&amp;" - "&amp;S235)</f>
        <v>11 - 2</v>
      </c>
      <c r="BB235" s="129" t="str">
        <f>IF(AND(T235=0,U235=0),"",T235&amp;" - "&amp;U235)</f>
        <v/>
      </c>
      <c r="BC235" s="129" t="str">
        <f>IF(AND(V235=0,W235=0),"",V235&amp;" - "&amp;W235)</f>
        <v/>
      </c>
      <c r="BD235" s="131" t="str">
        <f>IF(AND(AH235=0,AJ235=0),"",AH235&amp;" - "&amp;AJ235)</f>
        <v>3 - 0</v>
      </c>
      <c r="BE235" s="132">
        <f t="shared" ref="BE235:BF237" si="385">BE234+AK235</f>
        <v>2</v>
      </c>
      <c r="BF235" s="132">
        <f t="shared" si="385"/>
        <v>0</v>
      </c>
      <c r="BH235" s="129" t="str">
        <f>D235</f>
        <v>B</v>
      </c>
      <c r="BI235" s="130" t="str">
        <f t="shared" si="372"/>
        <v>Sirli ROOSVE</v>
      </c>
      <c r="BJ235" s="129" t="str">
        <f>G235</f>
        <v>X</v>
      </c>
      <c r="BK235" s="130" t="str">
        <f t="shared" si="373"/>
        <v>Aire KURGPÕLD</v>
      </c>
      <c r="BL235" s="135">
        <f t="shared" si="375"/>
        <v>11</v>
      </c>
      <c r="BM235" s="135">
        <f t="shared" si="376"/>
        <v>1</v>
      </c>
      <c r="BN235" s="135">
        <f t="shared" si="377"/>
        <v>11</v>
      </c>
      <c r="BO235" s="135">
        <f t="shared" si="378"/>
        <v>5</v>
      </c>
      <c r="BP235" s="135">
        <f t="shared" si="379"/>
        <v>11</v>
      </c>
      <c r="BQ235" s="135">
        <f t="shared" si="380"/>
        <v>2</v>
      </c>
      <c r="BR235" s="135" t="str">
        <f t="shared" si="381"/>
        <v/>
      </c>
      <c r="BS235" s="135" t="str">
        <f t="shared" si="382"/>
        <v/>
      </c>
      <c r="BT235" s="135" t="str">
        <f t="shared" si="383"/>
        <v/>
      </c>
      <c r="BU235" s="135" t="str">
        <f t="shared" si="384"/>
        <v/>
      </c>
      <c r="BV235" s="136" t="str">
        <f>IF(AND(AH235=0,AJ235=0),"",AH235&amp;" - "&amp;AJ235)</f>
        <v>3 - 0</v>
      </c>
      <c r="BW235" s="138">
        <f>BW234+AK235</f>
        <v>2</v>
      </c>
      <c r="BX235" s="138">
        <f>AL235+BX234</f>
        <v>0</v>
      </c>
      <c r="BZ235" s="109" t="str">
        <f>IF(BL235="","",BI235)</f>
        <v>Sirli ROOSVE</v>
      </c>
      <c r="CA235" s="109" t="str">
        <f>IF(BZ235="","",CA234)</f>
        <v>TalTech SK / Rakvere SK</v>
      </c>
      <c r="CB235" s="109" t="str">
        <f>IF(BL235="","",BK235)</f>
        <v>Aire KURGPÕLD</v>
      </c>
      <c r="CC235" s="109" t="str">
        <f>IF(CB235="","",CC234)</f>
        <v>Lauatennisekeskus</v>
      </c>
      <c r="CE235" s="109" t="str">
        <f t="shared" si="321"/>
        <v>3:0</v>
      </c>
      <c r="CF235" s="109" t="str">
        <f>IF(AH235=AJ235,"",IF(AH235&gt;AJ235,E235,H235))</f>
        <v>Sirli ROOSVE</v>
      </c>
      <c r="CG235" s="109" t="str">
        <f>IF(AH235=AJ235,"",IF(AH235&gt;AJ235,H235,E235))</f>
        <v>Aire KURGPÕLD</v>
      </c>
    </row>
    <row r="236" spans="1:85" s="109" customFormat="1" hidden="1" outlineLevel="1">
      <c r="A236" s="116">
        <f t="shared" si="374"/>
        <v>24</v>
      </c>
      <c r="B236" s="87">
        <v>234</v>
      </c>
      <c r="C236" s="87">
        <v>6</v>
      </c>
      <c r="D236" s="87" t="s">
        <v>87</v>
      </c>
      <c r="E236" s="88" t="s">
        <v>121</v>
      </c>
      <c r="F236" s="87">
        <v>12</v>
      </c>
      <c r="G236" s="87" t="s">
        <v>88</v>
      </c>
      <c r="H236" s="88" t="s">
        <v>126</v>
      </c>
      <c r="I236" s="89" t="s">
        <v>81</v>
      </c>
      <c r="J236" s="89" t="s">
        <v>79</v>
      </c>
      <c r="K236" s="89" t="s">
        <v>101</v>
      </c>
      <c r="L236" s="89" t="s">
        <v>82</v>
      </c>
      <c r="M236" s="89" t="s">
        <v>82</v>
      </c>
      <c r="N236" s="87">
        <v>11</v>
      </c>
      <c r="O236" s="87">
        <v>3</v>
      </c>
      <c r="P236" s="87">
        <v>11</v>
      </c>
      <c r="Q236" s="87">
        <v>1</v>
      </c>
      <c r="R236" s="87">
        <v>11</v>
      </c>
      <c r="S236" s="87">
        <v>2</v>
      </c>
      <c r="T236" s="87">
        <v>0</v>
      </c>
      <c r="U236" s="87">
        <v>0</v>
      </c>
      <c r="V236" s="87">
        <v>0</v>
      </c>
      <c r="W236" s="87">
        <v>0</v>
      </c>
      <c r="X236" s="90">
        <v>1</v>
      </c>
      <c r="Y236" s="90">
        <v>1</v>
      </c>
      <c r="Z236" s="90">
        <v>1</v>
      </c>
      <c r="AA236" s="90">
        <v>0</v>
      </c>
      <c r="AB236" s="90">
        <v>0</v>
      </c>
      <c r="AC236" s="90">
        <v>0</v>
      </c>
      <c r="AD236" s="90">
        <v>0</v>
      </c>
      <c r="AE236" s="90">
        <v>0</v>
      </c>
      <c r="AF236" s="90">
        <v>0</v>
      </c>
      <c r="AG236" s="90">
        <v>0</v>
      </c>
      <c r="AH236" s="91">
        <v>3</v>
      </c>
      <c r="AI236" s="91" t="s">
        <v>83</v>
      </c>
      <c r="AJ236" s="91">
        <v>0</v>
      </c>
      <c r="AK236" s="128">
        <f>RANK(AH236,AH236:AJ236,1)-1</f>
        <v>1</v>
      </c>
      <c r="AL236" s="128">
        <f>RANK(AJ236,AH236:AJ236,1)-1</f>
        <v>0</v>
      </c>
      <c r="AT236" s="115"/>
      <c r="AU236" s="129" t="str">
        <f>D236</f>
        <v>C</v>
      </c>
      <c r="AV236" s="130" t="str">
        <f t="shared" si="370"/>
        <v>Sirli JAANIMÄGI</v>
      </c>
      <c r="AW236" s="129" t="str">
        <f>G236</f>
        <v>Z</v>
      </c>
      <c r="AX236" s="130" t="str">
        <f t="shared" si="371"/>
        <v>Neverly LUKAS</v>
      </c>
      <c r="AY236" s="129" t="str">
        <f>IF(AND(N236=0,O236=0),"",N236&amp;" - "&amp;O236)</f>
        <v>11 - 3</v>
      </c>
      <c r="AZ236" s="129" t="str">
        <f>IF(AND(P236=0,Q236=0),"",P236&amp;" - "&amp;Q236)</f>
        <v>11 - 1</v>
      </c>
      <c r="BA236" s="129" t="str">
        <f>IF(AND(R236=0,S236=0),"",R236&amp;" - "&amp;S236)</f>
        <v>11 - 2</v>
      </c>
      <c r="BB236" s="129" t="str">
        <f>IF(AND(T236=0,U236=0),"",T236&amp;" - "&amp;U236)</f>
        <v/>
      </c>
      <c r="BC236" s="129" t="str">
        <f>IF(AND(V236=0,W236=0),"",V236&amp;" - "&amp;W236)</f>
        <v/>
      </c>
      <c r="BD236" s="131" t="str">
        <f>IF(AND(AH236=0,AJ236=0),"",AH236&amp;" - "&amp;AJ236)</f>
        <v>3 - 0</v>
      </c>
      <c r="BE236" s="132">
        <f t="shared" si="385"/>
        <v>3</v>
      </c>
      <c r="BF236" s="132">
        <f t="shared" si="385"/>
        <v>0</v>
      </c>
      <c r="BH236" s="129" t="str">
        <f>D236</f>
        <v>C</v>
      </c>
      <c r="BI236" s="130" t="str">
        <f t="shared" si="372"/>
        <v>Sirli JAANIMÄGI</v>
      </c>
      <c r="BJ236" s="129" t="str">
        <f>G236</f>
        <v>Z</v>
      </c>
      <c r="BK236" s="130" t="str">
        <f t="shared" si="373"/>
        <v>Neverly LUKAS</v>
      </c>
      <c r="BL236" s="135">
        <f t="shared" si="375"/>
        <v>11</v>
      </c>
      <c r="BM236" s="135">
        <f t="shared" si="376"/>
        <v>3</v>
      </c>
      <c r="BN236" s="135">
        <f t="shared" si="377"/>
        <v>11</v>
      </c>
      <c r="BO236" s="135">
        <f t="shared" si="378"/>
        <v>1</v>
      </c>
      <c r="BP236" s="135">
        <f t="shared" si="379"/>
        <v>11</v>
      </c>
      <c r="BQ236" s="135">
        <f t="shared" si="380"/>
        <v>2</v>
      </c>
      <c r="BR236" s="135" t="str">
        <f t="shared" si="381"/>
        <v/>
      </c>
      <c r="BS236" s="135" t="str">
        <f t="shared" si="382"/>
        <v/>
      </c>
      <c r="BT236" s="135" t="str">
        <f t="shared" si="383"/>
        <v/>
      </c>
      <c r="BU236" s="135" t="str">
        <f t="shared" si="384"/>
        <v/>
      </c>
      <c r="BV236" s="136" t="str">
        <f>IF(AND(AH236=0,AJ236=0),"",AH236&amp;" - "&amp;AJ236)</f>
        <v>3 - 0</v>
      </c>
      <c r="BW236" s="138">
        <f>BW235+AK236</f>
        <v>3</v>
      </c>
      <c r="BX236" s="138">
        <f>AL236+BX235</f>
        <v>0</v>
      </c>
      <c r="BZ236" s="109" t="str">
        <f>IF(BL236="","",BI236)</f>
        <v>Sirli JAANIMÄGI</v>
      </c>
      <c r="CA236" s="109" t="str">
        <f>IF(BZ236="","",CA234)</f>
        <v>TalTech SK / Rakvere SK</v>
      </c>
      <c r="CB236" s="109" t="str">
        <f>IF(BL236="","",BK236)</f>
        <v>Neverly LUKAS</v>
      </c>
      <c r="CC236" s="109" t="str">
        <f>IF(CB236="","",CC234)</f>
        <v>Lauatennisekeskus</v>
      </c>
      <c r="CE236" s="109" t="str">
        <f t="shared" si="321"/>
        <v>3:0</v>
      </c>
      <c r="CF236" s="109" t="str">
        <f>IF(AH236=AJ236,"",IF(AH236&gt;AJ236,E236,H236))</f>
        <v>Sirli JAANIMÄGI</v>
      </c>
      <c r="CG236" s="109" t="str">
        <f>IF(AH236=AJ236,"",IF(AH236&gt;AJ236,H236,E236))</f>
        <v>Neverly LUKAS</v>
      </c>
    </row>
    <row r="237" spans="1:85" s="109" customFormat="1" hidden="1" outlineLevel="1">
      <c r="A237" s="116">
        <f t="shared" si="374"/>
        <v>24</v>
      </c>
      <c r="B237" s="87">
        <v>235</v>
      </c>
      <c r="C237" s="92">
        <v>5</v>
      </c>
      <c r="D237" s="87"/>
      <c r="E237" s="88" t="s">
        <v>123</v>
      </c>
      <c r="F237" s="92">
        <v>10</v>
      </c>
      <c r="G237" s="87"/>
      <c r="H237" s="88" t="s">
        <v>122</v>
      </c>
      <c r="I237" s="291" t="s">
        <v>79</v>
      </c>
      <c r="J237" s="291" t="s">
        <v>81</v>
      </c>
      <c r="K237" s="291" t="s">
        <v>86</v>
      </c>
      <c r="L237" s="291" t="s">
        <v>82</v>
      </c>
      <c r="M237" s="291" t="s">
        <v>82</v>
      </c>
      <c r="N237" s="285">
        <v>11</v>
      </c>
      <c r="O237" s="285">
        <v>1</v>
      </c>
      <c r="P237" s="285">
        <v>11</v>
      </c>
      <c r="Q237" s="285">
        <v>3</v>
      </c>
      <c r="R237" s="285">
        <v>11</v>
      </c>
      <c r="S237" s="285">
        <v>6</v>
      </c>
      <c r="T237" s="285">
        <v>0</v>
      </c>
      <c r="U237" s="285">
        <v>0</v>
      </c>
      <c r="V237" s="285">
        <v>0</v>
      </c>
      <c r="W237" s="285">
        <v>0</v>
      </c>
      <c r="X237" s="293">
        <v>1</v>
      </c>
      <c r="Y237" s="293">
        <v>1</v>
      </c>
      <c r="Z237" s="293">
        <v>1</v>
      </c>
      <c r="AA237" s="293">
        <v>0</v>
      </c>
      <c r="AB237" s="293">
        <v>0</v>
      </c>
      <c r="AC237" s="293">
        <v>0</v>
      </c>
      <c r="AD237" s="293">
        <v>0</v>
      </c>
      <c r="AE237" s="293">
        <v>0</v>
      </c>
      <c r="AF237" s="293">
        <v>0</v>
      </c>
      <c r="AG237" s="293">
        <v>0</v>
      </c>
      <c r="AH237" s="295">
        <v>3</v>
      </c>
      <c r="AI237" s="295" t="s">
        <v>83</v>
      </c>
      <c r="AJ237" s="295">
        <v>0</v>
      </c>
      <c r="AK237" s="298">
        <f>RANK(AH237,AH237:AJ237,1)-1</f>
        <v>1</v>
      </c>
      <c r="AL237" s="299">
        <f>RANK(AJ237,AH237:AJ237,1)-1</f>
        <v>0</v>
      </c>
      <c r="AT237" s="115"/>
      <c r="AU237" s="300" t="s">
        <v>143</v>
      </c>
      <c r="AV237" s="130" t="str">
        <f t="shared" si="370"/>
        <v>Sirli ROOSVE</v>
      </c>
      <c r="AW237" s="300" t="s">
        <v>143</v>
      </c>
      <c r="AX237" s="130" t="str">
        <f t="shared" si="371"/>
        <v>Aire KURGPÕLD</v>
      </c>
      <c r="AY237" s="302" t="str">
        <f>IF(AND(N237=0,O237=0),"",N237&amp;" - "&amp;O237)</f>
        <v>11 - 1</v>
      </c>
      <c r="AZ237" s="302" t="str">
        <f>IF(AND(P237=0,Q237=0),"",P237&amp;" - "&amp;Q237)</f>
        <v>11 - 3</v>
      </c>
      <c r="BA237" s="302" t="str">
        <f>IF(AND(R237=0,S237=0),"",R237&amp;" - "&amp;S237)</f>
        <v>11 - 6</v>
      </c>
      <c r="BB237" s="302" t="str">
        <f>IF(AND(T237=0,U237=0),"",T237&amp;" - "&amp;U237)</f>
        <v/>
      </c>
      <c r="BC237" s="302" t="str">
        <f>IF(AND(V237=0,W237=0),"",V237&amp;" - "&amp;W237)</f>
        <v/>
      </c>
      <c r="BD237" s="309" t="str">
        <f>IF(AND(AH237=0,AJ237=0),"",AH237&amp;" - "&amp;AJ237)</f>
        <v>3 - 0</v>
      </c>
      <c r="BE237" s="297">
        <f t="shared" si="385"/>
        <v>4</v>
      </c>
      <c r="BF237" s="297">
        <f t="shared" si="385"/>
        <v>0</v>
      </c>
      <c r="BH237" s="129"/>
      <c r="BI237" s="130" t="str">
        <f t="shared" si="372"/>
        <v>Sirli ROOSVE</v>
      </c>
      <c r="BJ237" s="129"/>
      <c r="BK237" s="130" t="str">
        <f t="shared" si="373"/>
        <v>Aire KURGPÕLD</v>
      </c>
      <c r="BL237" s="305">
        <f t="shared" si="375"/>
        <v>11</v>
      </c>
      <c r="BM237" s="305">
        <f t="shared" si="376"/>
        <v>1</v>
      </c>
      <c r="BN237" s="305">
        <f t="shared" si="377"/>
        <v>11</v>
      </c>
      <c r="BO237" s="305">
        <f t="shared" si="378"/>
        <v>3</v>
      </c>
      <c r="BP237" s="305">
        <f t="shared" si="379"/>
        <v>11</v>
      </c>
      <c r="BQ237" s="305">
        <f t="shared" si="380"/>
        <v>6</v>
      </c>
      <c r="BR237" s="305" t="str">
        <f t="shared" si="381"/>
        <v/>
      </c>
      <c r="BS237" s="305" t="str">
        <f t="shared" si="382"/>
        <v/>
      </c>
      <c r="BT237" s="305" t="str">
        <f t="shared" si="383"/>
        <v/>
      </c>
      <c r="BU237" s="305" t="str">
        <f t="shared" si="384"/>
        <v/>
      </c>
      <c r="BV237" s="307" t="str">
        <f>IF(AND(AH237=0,AJ237=0),"",AH237&amp;" - "&amp;AJ237)</f>
        <v>3 - 0</v>
      </c>
      <c r="BW237" s="303">
        <f>AK237+BW236</f>
        <v>4</v>
      </c>
      <c r="BX237" s="303">
        <f>AL237+BX236</f>
        <v>0</v>
      </c>
      <c r="CE237" s="109" t="str">
        <f t="shared" si="321"/>
        <v>3:0</v>
      </c>
    </row>
    <row r="238" spans="1:85" s="109" customFormat="1" hidden="1" outlineLevel="1">
      <c r="A238" s="116">
        <f t="shared" si="374"/>
        <v>24</v>
      </c>
      <c r="B238" s="87">
        <v>236</v>
      </c>
      <c r="C238" s="92">
        <v>6</v>
      </c>
      <c r="D238" s="87"/>
      <c r="E238" s="88" t="s">
        <v>121</v>
      </c>
      <c r="F238" s="92">
        <v>11</v>
      </c>
      <c r="G238" s="87"/>
      <c r="H238" s="88" t="s">
        <v>165</v>
      </c>
      <c r="I238" s="291"/>
      <c r="J238" s="291"/>
      <c r="K238" s="291"/>
      <c r="L238" s="291"/>
      <c r="M238" s="291"/>
      <c r="N238" s="286"/>
      <c r="O238" s="286"/>
      <c r="P238" s="286"/>
      <c r="Q238" s="286"/>
      <c r="R238" s="286"/>
      <c r="S238" s="286"/>
      <c r="T238" s="286"/>
      <c r="U238" s="286"/>
      <c r="V238" s="286"/>
      <c r="W238" s="286"/>
      <c r="X238" s="294"/>
      <c r="Y238" s="294"/>
      <c r="Z238" s="294"/>
      <c r="AA238" s="294"/>
      <c r="AB238" s="294"/>
      <c r="AC238" s="294"/>
      <c r="AD238" s="294"/>
      <c r="AE238" s="294"/>
      <c r="AF238" s="294"/>
      <c r="AG238" s="294"/>
      <c r="AH238" s="296"/>
      <c r="AI238" s="296"/>
      <c r="AJ238" s="296"/>
      <c r="AK238" s="298"/>
      <c r="AL238" s="299"/>
      <c r="AT238" s="115"/>
      <c r="AU238" s="301"/>
      <c r="AV238" s="130" t="str">
        <f t="shared" si="370"/>
        <v>Sirli JAANIMÄGI</v>
      </c>
      <c r="AW238" s="301"/>
      <c r="AX238" s="130" t="str">
        <f t="shared" si="371"/>
        <v>Piret KUMMEL (laen)</v>
      </c>
      <c r="AY238" s="302"/>
      <c r="AZ238" s="302"/>
      <c r="BA238" s="302"/>
      <c r="BB238" s="302"/>
      <c r="BC238" s="302"/>
      <c r="BD238" s="309"/>
      <c r="BE238" s="297"/>
      <c r="BF238" s="297"/>
      <c r="BH238" s="129"/>
      <c r="BI238" s="130" t="str">
        <f t="shared" si="372"/>
        <v>Sirli JAANIMÄGI</v>
      </c>
      <c r="BJ238" s="129"/>
      <c r="BK238" s="130" t="str">
        <f t="shared" si="373"/>
        <v>Piret KUMMEL (laen)</v>
      </c>
      <c r="BL238" s="306" t="str">
        <f t="shared" si="375"/>
        <v/>
      </c>
      <c r="BM238" s="306" t="str">
        <f t="shared" si="376"/>
        <v/>
      </c>
      <c r="BN238" s="306" t="str">
        <f t="shared" si="377"/>
        <v/>
      </c>
      <c r="BO238" s="306" t="str">
        <f t="shared" si="378"/>
        <v/>
      </c>
      <c r="BP238" s="306" t="str">
        <f t="shared" si="379"/>
        <v/>
      </c>
      <c r="BQ238" s="306" t="str">
        <f t="shared" si="380"/>
        <v/>
      </c>
      <c r="BR238" s="306" t="str">
        <f t="shared" si="381"/>
        <v/>
      </c>
      <c r="BS238" s="306" t="str">
        <f t="shared" si="382"/>
        <v/>
      </c>
      <c r="BT238" s="306" t="str">
        <f t="shared" si="383"/>
        <v/>
      </c>
      <c r="BU238" s="306" t="str">
        <f t="shared" si="384"/>
        <v/>
      </c>
      <c r="BV238" s="308"/>
      <c r="BW238" s="304"/>
      <c r="BX238" s="304"/>
      <c r="CE238" s="109" t="str">
        <f t="shared" si="321"/>
        <v>:</v>
      </c>
    </row>
    <row r="239" spans="1:85" s="109" customFormat="1" hidden="1" outlineLevel="1">
      <c r="A239" s="116">
        <f t="shared" si="374"/>
        <v>24</v>
      </c>
      <c r="B239" s="87">
        <v>237</v>
      </c>
      <c r="C239" s="87">
        <v>4</v>
      </c>
      <c r="D239" s="87" t="s">
        <v>77</v>
      </c>
      <c r="E239" s="88" t="s">
        <v>156</v>
      </c>
      <c r="F239" s="87">
        <v>10</v>
      </c>
      <c r="G239" s="87" t="s">
        <v>85</v>
      </c>
      <c r="H239" s="88" t="s">
        <v>122</v>
      </c>
      <c r="I239" s="89" t="s">
        <v>82</v>
      </c>
      <c r="J239" s="89" t="s">
        <v>82</v>
      </c>
      <c r="K239" s="89" t="s">
        <v>82</v>
      </c>
      <c r="L239" s="89" t="s">
        <v>82</v>
      </c>
      <c r="M239" s="89" t="s">
        <v>82</v>
      </c>
      <c r="N239" s="87">
        <v>0</v>
      </c>
      <c r="O239" s="87">
        <v>0</v>
      </c>
      <c r="P239" s="87">
        <v>0</v>
      </c>
      <c r="Q239" s="87">
        <v>0</v>
      </c>
      <c r="R239" s="87">
        <v>0</v>
      </c>
      <c r="S239" s="87">
        <v>0</v>
      </c>
      <c r="T239" s="87">
        <v>0</v>
      </c>
      <c r="U239" s="87">
        <v>0</v>
      </c>
      <c r="V239" s="87">
        <v>0</v>
      </c>
      <c r="W239" s="87">
        <v>0</v>
      </c>
      <c r="X239" s="90">
        <v>0</v>
      </c>
      <c r="Y239" s="90">
        <v>0</v>
      </c>
      <c r="Z239" s="90">
        <v>0</v>
      </c>
      <c r="AA239" s="90">
        <v>0</v>
      </c>
      <c r="AB239" s="90">
        <v>0</v>
      </c>
      <c r="AC239" s="90">
        <v>0</v>
      </c>
      <c r="AD239" s="90">
        <v>0</v>
      </c>
      <c r="AE239" s="90">
        <v>0</v>
      </c>
      <c r="AF239" s="90">
        <v>0</v>
      </c>
      <c r="AG239" s="90">
        <v>0</v>
      </c>
      <c r="AH239" s="91">
        <v>0</v>
      </c>
      <c r="AI239" s="91" t="s">
        <v>83</v>
      </c>
      <c r="AJ239" s="91">
        <v>0</v>
      </c>
      <c r="AK239" s="128">
        <f>RANK(AH239,AH239:AJ239,1)-1</f>
        <v>0</v>
      </c>
      <c r="AL239" s="128">
        <f>RANK(AJ239,AH239:AJ239,1)-1</f>
        <v>0</v>
      </c>
      <c r="AM239" s="114"/>
      <c r="AN239" s="114"/>
      <c r="AO239" s="139"/>
      <c r="AP239" s="139"/>
      <c r="AQ239" s="139"/>
      <c r="AR239" s="139"/>
      <c r="AT239" s="115"/>
      <c r="AU239" s="129" t="str">
        <f>D239</f>
        <v>A</v>
      </c>
      <c r="AV239" s="130" t="str">
        <f t="shared" si="370"/>
        <v>Sabina MUSAJEVA (välis)</v>
      </c>
      <c r="AW239" s="129" t="str">
        <f>G239</f>
        <v>X</v>
      </c>
      <c r="AX239" s="130" t="str">
        <f t="shared" si="371"/>
        <v>Aire KURGPÕLD</v>
      </c>
      <c r="AY239" s="129" t="str">
        <f>IF(AND(N239=0,O239=0),"",N239&amp;" - "&amp;O239)</f>
        <v/>
      </c>
      <c r="AZ239" s="129" t="str">
        <f>IF(AND(P239=0,Q239=0),"",P239&amp;" - "&amp;Q239)</f>
        <v/>
      </c>
      <c r="BA239" s="129" t="str">
        <f>IF(AND(R239=0,S239=0),"",R239&amp;" - "&amp;S239)</f>
        <v/>
      </c>
      <c r="BB239" s="129" t="str">
        <f>IF(AND(T239=0,U239=0),"",T239&amp;" - "&amp;U239)</f>
        <v/>
      </c>
      <c r="BC239" s="129" t="str">
        <f>IF(AND(V239=0,W239=0),"",V239&amp;" - "&amp;W239)</f>
        <v/>
      </c>
      <c r="BD239" s="131" t="str">
        <f>IF(AND(AH239=0,AJ239=0),"",AH239&amp;" - "&amp;AJ239)</f>
        <v/>
      </c>
      <c r="BE239" s="132">
        <f>BE237+AK239</f>
        <v>4</v>
      </c>
      <c r="BF239" s="132">
        <f>BF237+AL239</f>
        <v>0</v>
      </c>
      <c r="BH239" s="129" t="str">
        <f>D239</f>
        <v>A</v>
      </c>
      <c r="BI239" s="130" t="str">
        <f t="shared" si="372"/>
        <v>Sabina MUSAJEVA (välis)</v>
      </c>
      <c r="BJ239" s="129" t="str">
        <f>G239</f>
        <v>X</v>
      </c>
      <c r="BK239" s="130" t="str">
        <f t="shared" si="373"/>
        <v>Aire KURGPÕLD</v>
      </c>
      <c r="BL239" s="135" t="str">
        <f t="shared" si="375"/>
        <v/>
      </c>
      <c r="BM239" s="135" t="str">
        <f t="shared" si="376"/>
        <v/>
      </c>
      <c r="BN239" s="135" t="str">
        <f t="shared" si="377"/>
        <v/>
      </c>
      <c r="BO239" s="135" t="str">
        <f t="shared" si="378"/>
        <v/>
      </c>
      <c r="BP239" s="135" t="str">
        <f t="shared" si="379"/>
        <v/>
      </c>
      <c r="BQ239" s="135" t="str">
        <f t="shared" si="380"/>
        <v/>
      </c>
      <c r="BR239" s="135" t="str">
        <f t="shared" si="381"/>
        <v/>
      </c>
      <c r="BS239" s="135" t="str">
        <f t="shared" si="382"/>
        <v/>
      </c>
      <c r="BT239" s="135" t="str">
        <f t="shared" si="383"/>
        <v/>
      </c>
      <c r="BU239" s="135" t="str">
        <f t="shared" si="384"/>
        <v/>
      </c>
      <c r="BV239" s="136" t="str">
        <f>IF(AND(AH239=0,AJ239=0),"",AH239&amp;" - "&amp;AJ239)</f>
        <v/>
      </c>
      <c r="BW239" s="138">
        <f>BW237+AK239</f>
        <v>4</v>
      </c>
      <c r="BX239" s="138">
        <f>AL239+BX237</f>
        <v>0</v>
      </c>
      <c r="BZ239" s="109" t="str">
        <f>IF(BL239="","",BI239)</f>
        <v/>
      </c>
      <c r="CA239" s="109" t="str">
        <f>IF(BZ239="","",CA234)</f>
        <v/>
      </c>
      <c r="CB239" s="109" t="str">
        <f>IF(BL239="","",BK239)</f>
        <v/>
      </c>
      <c r="CC239" s="109" t="str">
        <f>IF(CB239="","",CC234)</f>
        <v/>
      </c>
      <c r="CE239" s="109" t="str">
        <f t="shared" si="321"/>
        <v>:</v>
      </c>
      <c r="CF239" s="109" t="str">
        <f>IF(AH239=AJ239,"",IF(AH239&gt;AJ239,E239,H239))</f>
        <v/>
      </c>
      <c r="CG239" s="109" t="str">
        <f>IF(AH239=AJ239,"",IF(AH239&gt;AJ239,H239,E239))</f>
        <v/>
      </c>
    </row>
    <row r="240" spans="1:85" hidden="1" outlineLevel="1">
      <c r="A240" s="116">
        <f t="shared" si="374"/>
        <v>24</v>
      </c>
      <c r="B240" s="87">
        <v>238</v>
      </c>
      <c r="C240" s="93">
        <v>6</v>
      </c>
      <c r="D240" s="93" t="s">
        <v>87</v>
      </c>
      <c r="E240" s="88" t="s">
        <v>121</v>
      </c>
      <c r="F240" s="93">
        <v>11</v>
      </c>
      <c r="G240" s="93" t="s">
        <v>78</v>
      </c>
      <c r="H240" s="88" t="s">
        <v>165</v>
      </c>
      <c r="I240" s="89" t="s">
        <v>82</v>
      </c>
      <c r="J240" s="89" t="s">
        <v>82</v>
      </c>
      <c r="K240" s="89" t="s">
        <v>82</v>
      </c>
      <c r="L240" s="89" t="s">
        <v>82</v>
      </c>
      <c r="M240" s="89" t="s">
        <v>82</v>
      </c>
      <c r="N240" s="87">
        <v>0</v>
      </c>
      <c r="O240" s="87">
        <v>0</v>
      </c>
      <c r="P240" s="87">
        <v>0</v>
      </c>
      <c r="Q240" s="87">
        <v>0</v>
      </c>
      <c r="R240" s="87">
        <v>0</v>
      </c>
      <c r="S240" s="87">
        <v>0</v>
      </c>
      <c r="T240" s="87">
        <v>0</v>
      </c>
      <c r="U240" s="87">
        <v>0</v>
      </c>
      <c r="V240" s="87">
        <v>0</v>
      </c>
      <c r="W240" s="87">
        <v>0</v>
      </c>
      <c r="X240" s="90">
        <v>0</v>
      </c>
      <c r="Y240" s="90">
        <v>0</v>
      </c>
      <c r="Z240" s="90">
        <v>0</v>
      </c>
      <c r="AA240" s="90">
        <v>0</v>
      </c>
      <c r="AB240" s="90">
        <v>0</v>
      </c>
      <c r="AC240" s="90">
        <v>0</v>
      </c>
      <c r="AD240" s="90">
        <v>0</v>
      </c>
      <c r="AE240" s="90">
        <v>0</v>
      </c>
      <c r="AF240" s="90">
        <v>0</v>
      </c>
      <c r="AG240" s="90">
        <v>0</v>
      </c>
      <c r="AH240" s="91">
        <v>0</v>
      </c>
      <c r="AI240" s="91" t="s">
        <v>83</v>
      </c>
      <c r="AJ240" s="91">
        <v>0</v>
      </c>
      <c r="AK240" s="128">
        <f>RANK(AH240,AH240:AJ240,1)-1</f>
        <v>0</v>
      </c>
      <c r="AL240" s="128">
        <f>RANK(AJ240,AH240:AJ240,1)-1</f>
        <v>0</v>
      </c>
      <c r="AT240" s="115"/>
      <c r="AU240" s="129" t="str">
        <f>D240</f>
        <v>C</v>
      </c>
      <c r="AV240" s="130" t="str">
        <f t="shared" si="370"/>
        <v>Sirli JAANIMÄGI</v>
      </c>
      <c r="AW240" s="129" t="str">
        <f>G240</f>
        <v>Y</v>
      </c>
      <c r="AX240" s="130" t="str">
        <f t="shared" si="371"/>
        <v>Piret KUMMEL (laen)</v>
      </c>
      <c r="AY240" s="129" t="str">
        <f>IF(AND(N240=0,O240=0),"",N240&amp;" - "&amp;O240)</f>
        <v/>
      </c>
      <c r="AZ240" s="129" t="str">
        <f>IF(AND(P240=0,Q240=0),"",P240&amp;" - "&amp;Q240)</f>
        <v/>
      </c>
      <c r="BA240" s="129" t="str">
        <f>IF(AND(R240=0,S240=0),"",R240&amp;" - "&amp;S240)</f>
        <v/>
      </c>
      <c r="BB240" s="129" t="str">
        <f>IF(AND(T240=0,U240=0),"",T240&amp;" - "&amp;U240)</f>
        <v/>
      </c>
      <c r="BC240" s="129" t="str">
        <f>IF(AND(V240=0,W240=0),"",V240&amp;" - "&amp;W240)</f>
        <v/>
      </c>
      <c r="BD240" s="131" t="str">
        <f>IF(AND(AH240=0,AJ240=0),"",AH240&amp;" - "&amp;AJ240)</f>
        <v/>
      </c>
      <c r="BE240" s="132">
        <f>BE239+AK240</f>
        <v>4</v>
      </c>
      <c r="BF240" s="132">
        <f>BF239+AL240</f>
        <v>0</v>
      </c>
      <c r="BH240" s="129" t="str">
        <f>D240</f>
        <v>C</v>
      </c>
      <c r="BI240" s="130" t="str">
        <f t="shared" si="372"/>
        <v>Sirli JAANIMÄGI</v>
      </c>
      <c r="BJ240" s="129" t="str">
        <f>G240</f>
        <v>Y</v>
      </c>
      <c r="BK240" s="130" t="str">
        <f t="shared" si="373"/>
        <v>Piret KUMMEL (laen)</v>
      </c>
      <c r="BL240" s="135" t="str">
        <f t="shared" si="375"/>
        <v/>
      </c>
      <c r="BM240" s="135" t="str">
        <f t="shared" si="376"/>
        <v/>
      </c>
      <c r="BN240" s="135" t="str">
        <f t="shared" si="377"/>
        <v/>
      </c>
      <c r="BO240" s="135" t="str">
        <f t="shared" si="378"/>
        <v/>
      </c>
      <c r="BP240" s="135" t="str">
        <f t="shared" si="379"/>
        <v/>
      </c>
      <c r="BQ240" s="135" t="str">
        <f t="shared" si="380"/>
        <v/>
      </c>
      <c r="BR240" s="135" t="str">
        <f t="shared" si="381"/>
        <v/>
      </c>
      <c r="BS240" s="135" t="str">
        <f t="shared" si="382"/>
        <v/>
      </c>
      <c r="BT240" s="135" t="str">
        <f t="shared" si="383"/>
        <v/>
      </c>
      <c r="BU240" s="135" t="str">
        <f t="shared" si="384"/>
        <v/>
      </c>
      <c r="BV240" s="136" t="str">
        <f>IF(AND(AH240=0,AJ240=0),"",AH240&amp;" - "&amp;AJ240)</f>
        <v/>
      </c>
      <c r="BW240" s="138">
        <f>BW239+AK240</f>
        <v>4</v>
      </c>
      <c r="BX240" s="138">
        <f>AL240+BX239</f>
        <v>0</v>
      </c>
      <c r="BZ240" s="109" t="str">
        <f>IF(BL240="","",BI240)</f>
        <v/>
      </c>
      <c r="CA240" s="109" t="str">
        <f>IF(BZ240="","",CA234)</f>
        <v/>
      </c>
      <c r="CB240" s="109" t="str">
        <f>IF(BL240="","",BK240)</f>
        <v/>
      </c>
      <c r="CC240" s="109" t="str">
        <f>IF(CB240="","",CC234)</f>
        <v/>
      </c>
      <c r="CE240" s="109" t="str">
        <f t="shared" si="321"/>
        <v>:</v>
      </c>
      <c r="CF240" s="109" t="str">
        <f>IF(AH240=AJ240,"",IF(AH240&gt;AJ240,E240,H240))</f>
        <v/>
      </c>
      <c r="CG240" s="109" t="str">
        <f>IF(AH240=AJ240,"",IF(AH240&gt;AJ240,H240,E240))</f>
        <v/>
      </c>
    </row>
    <row r="241" spans="1:85" hidden="1" outlineLevel="1">
      <c r="A241" s="153">
        <f t="shared" si="374"/>
        <v>24</v>
      </c>
      <c r="B241" s="96">
        <v>239</v>
      </c>
      <c r="C241" s="94">
        <v>5</v>
      </c>
      <c r="D241" s="94" t="s">
        <v>84</v>
      </c>
      <c r="E241" s="95" t="s">
        <v>123</v>
      </c>
      <c r="F241" s="94">
        <v>12</v>
      </c>
      <c r="G241" s="94" t="s">
        <v>88</v>
      </c>
      <c r="H241" s="95" t="s">
        <v>126</v>
      </c>
      <c r="I241" s="89" t="s">
        <v>82</v>
      </c>
      <c r="J241" s="89" t="s">
        <v>82</v>
      </c>
      <c r="K241" s="89" t="s">
        <v>82</v>
      </c>
      <c r="L241" s="89" t="s">
        <v>82</v>
      </c>
      <c r="M241" s="89" t="s">
        <v>82</v>
      </c>
      <c r="N241" s="96">
        <v>0</v>
      </c>
      <c r="O241" s="96">
        <v>0</v>
      </c>
      <c r="P241" s="96">
        <v>0</v>
      </c>
      <c r="Q241" s="96">
        <v>0</v>
      </c>
      <c r="R241" s="96">
        <v>0</v>
      </c>
      <c r="S241" s="96">
        <v>0</v>
      </c>
      <c r="T241" s="96">
        <v>0</v>
      </c>
      <c r="U241" s="96">
        <v>0</v>
      </c>
      <c r="V241" s="96">
        <v>0</v>
      </c>
      <c r="W241" s="96">
        <v>0</v>
      </c>
      <c r="X241" s="97">
        <v>0</v>
      </c>
      <c r="Y241" s="97">
        <v>0</v>
      </c>
      <c r="Z241" s="97">
        <v>0</v>
      </c>
      <c r="AA241" s="97">
        <v>0</v>
      </c>
      <c r="AB241" s="97">
        <v>0</v>
      </c>
      <c r="AC241" s="97">
        <v>0</v>
      </c>
      <c r="AD241" s="97">
        <v>0</v>
      </c>
      <c r="AE241" s="97">
        <v>0</v>
      </c>
      <c r="AF241" s="97">
        <v>0</v>
      </c>
      <c r="AG241" s="97">
        <v>0</v>
      </c>
      <c r="AH241" s="98">
        <v>0</v>
      </c>
      <c r="AI241" s="98" t="s">
        <v>83</v>
      </c>
      <c r="AJ241" s="98">
        <v>0</v>
      </c>
      <c r="AK241" s="128">
        <f>RANK(AH241,AH241:AJ241,1)-1</f>
        <v>0</v>
      </c>
      <c r="AL241" s="128">
        <f>RANK(AJ241,AH241:AJ241,1)-1</f>
        <v>0</v>
      </c>
      <c r="AM241" s="142">
        <v>1</v>
      </c>
      <c r="AN241" s="142">
        <v>1</v>
      </c>
      <c r="AT241" s="115"/>
      <c r="AU241" s="129" t="str">
        <f>D241</f>
        <v>B</v>
      </c>
      <c r="AV241" s="130" t="str">
        <f t="shared" si="370"/>
        <v>Sirli ROOSVE</v>
      </c>
      <c r="AW241" s="129" t="str">
        <f>G241</f>
        <v>Z</v>
      </c>
      <c r="AX241" s="130" t="str">
        <f t="shared" si="371"/>
        <v>Neverly LUKAS</v>
      </c>
      <c r="AY241" s="129" t="str">
        <f>IF(AND(N241=0,O241=0),"",N241&amp;" - "&amp;O241)</f>
        <v/>
      </c>
      <c r="AZ241" s="129" t="str">
        <f>IF(AND(P241=0,Q241=0),"",P241&amp;" - "&amp;Q241)</f>
        <v/>
      </c>
      <c r="BA241" s="129" t="str">
        <f>IF(AND(R241=0,S241=0),"",R241&amp;" - "&amp;S241)</f>
        <v/>
      </c>
      <c r="BB241" s="129" t="str">
        <f>IF(AND(T241=0,U241=0),"",T241&amp;" - "&amp;U241)</f>
        <v/>
      </c>
      <c r="BC241" s="129" t="str">
        <f>IF(AND(V241=0,W241=0),"",V241&amp;" - "&amp;W241)</f>
        <v/>
      </c>
      <c r="BD241" s="131" t="str">
        <f>IF(AND(AH241=0,AJ241=0),"",AH241&amp;" - "&amp;AJ241)</f>
        <v/>
      </c>
      <c r="BE241" s="132">
        <f>BE240+AK241</f>
        <v>4</v>
      </c>
      <c r="BF241" s="132">
        <f>BF240+AL241</f>
        <v>0</v>
      </c>
      <c r="BH241" s="129" t="str">
        <f>D241</f>
        <v>B</v>
      </c>
      <c r="BI241" s="130" t="str">
        <f t="shared" si="372"/>
        <v>Sirli ROOSVE</v>
      </c>
      <c r="BJ241" s="129" t="str">
        <f>G241</f>
        <v>Z</v>
      </c>
      <c r="BK241" s="130" t="str">
        <f t="shared" si="373"/>
        <v>Neverly LUKAS</v>
      </c>
      <c r="BL241" s="135" t="str">
        <f t="shared" si="375"/>
        <v/>
      </c>
      <c r="BM241" s="135" t="str">
        <f t="shared" si="376"/>
        <v/>
      </c>
      <c r="BN241" s="135" t="str">
        <f t="shared" si="377"/>
        <v/>
      </c>
      <c r="BO241" s="135" t="str">
        <f t="shared" si="378"/>
        <v/>
      </c>
      <c r="BP241" s="135" t="str">
        <f t="shared" si="379"/>
        <v/>
      </c>
      <c r="BQ241" s="135" t="str">
        <f t="shared" si="380"/>
        <v/>
      </c>
      <c r="BR241" s="135" t="str">
        <f t="shared" si="381"/>
        <v/>
      </c>
      <c r="BS241" s="135" t="str">
        <f t="shared" si="382"/>
        <v/>
      </c>
      <c r="BT241" s="135" t="str">
        <f t="shared" si="383"/>
        <v/>
      </c>
      <c r="BU241" s="135" t="str">
        <f t="shared" si="384"/>
        <v/>
      </c>
      <c r="BV241" s="136" t="str">
        <f>IF(AND(AH241=0,AJ241=0),"",AH241&amp;" - "&amp;AJ241)</f>
        <v/>
      </c>
      <c r="BW241" s="138">
        <f>BW240+AK241</f>
        <v>4</v>
      </c>
      <c r="BX241" s="138">
        <f>AL241+BX240</f>
        <v>0</v>
      </c>
      <c r="BZ241" s="109" t="str">
        <f>IF(BL241="","",BI241)</f>
        <v/>
      </c>
      <c r="CA241" s="109" t="str">
        <f>IF(BZ241="","",CA234)</f>
        <v/>
      </c>
      <c r="CB241" s="109" t="str">
        <f>IF(BL241="","",BK241)</f>
        <v/>
      </c>
      <c r="CC241" s="109" t="str">
        <f>IF(CB241="","",CC234)</f>
        <v/>
      </c>
      <c r="CE241" s="109" t="str">
        <f t="shared" si="321"/>
        <v>:</v>
      </c>
      <c r="CF241" s="109" t="str">
        <f>IF(AH241=AJ241,"",IF(AH241&gt;AJ241,E241,H241))</f>
        <v/>
      </c>
      <c r="CG241" s="109" t="str">
        <f>IF(AH241=AJ241,"",IF(AH241&gt;AJ241,H241,E241))</f>
        <v/>
      </c>
    </row>
    <row r="242" spans="1:85" hidden="1" outlineLevel="1">
      <c r="A242" s="154">
        <f t="shared" si="374"/>
        <v>24</v>
      </c>
      <c r="B242" s="101">
        <v>240</v>
      </c>
      <c r="C242" s="99"/>
      <c r="D242" s="99"/>
      <c r="E242" s="99"/>
      <c r="F242" s="99"/>
      <c r="G242" s="99"/>
      <c r="H242" s="99"/>
      <c r="I242" s="100"/>
      <c r="J242" s="100"/>
      <c r="K242" s="100"/>
      <c r="L242" s="100"/>
      <c r="M242" s="100"/>
      <c r="N242" s="101"/>
      <c r="O242" s="101"/>
      <c r="P242" s="101"/>
      <c r="Q242" s="101"/>
      <c r="R242" s="101"/>
      <c r="S242" s="101"/>
      <c r="T242" s="101"/>
      <c r="U242" s="101"/>
      <c r="V242" s="101"/>
      <c r="W242" s="101"/>
      <c r="X242" s="102"/>
      <c r="Y242" s="102"/>
      <c r="Z242" s="102"/>
      <c r="AA242" s="102"/>
      <c r="AB242" s="102"/>
      <c r="AC242" s="102"/>
      <c r="AD242" s="102"/>
      <c r="AE242" s="102"/>
      <c r="AF242" s="102"/>
      <c r="AG242" s="102"/>
      <c r="AH242" s="103"/>
      <c r="AI242" s="103"/>
      <c r="AJ242" s="104"/>
      <c r="AK242" s="144">
        <f>SUM(AK234:AK241)</f>
        <v>4</v>
      </c>
      <c r="AL242" s="144">
        <f>SUM(AL234:AL241)</f>
        <v>0</v>
      </c>
      <c r="AM242" s="145" t="str">
        <f>IF(OR(ISNA(E234),AK242=AL242),"",IF(D233&lt;G233,AK242&amp;" - "&amp;AL242,AL242&amp;" - "&amp;AK242))</f>
        <v>0 - 4</v>
      </c>
      <c r="AN242" s="145">
        <f>IF(OR(ISNA(E234),AK242=AL242),"",IF(VALUE(LEFT(AM242))&gt;VALUE(RIGHT(AM242)),2,1))</f>
        <v>1</v>
      </c>
      <c r="AT242" s="146"/>
      <c r="AU242" s="147"/>
      <c r="AV242" s="148"/>
      <c r="AW242" s="147"/>
      <c r="AX242" s="148"/>
      <c r="AY242" s="147"/>
      <c r="AZ242" s="147"/>
      <c r="BA242" s="147"/>
      <c r="BB242" s="147"/>
      <c r="BC242" s="149"/>
      <c r="BD242" s="150"/>
      <c r="BE242" s="151"/>
      <c r="BF242" s="151"/>
      <c r="BZ242" t="s">
        <v>140</v>
      </c>
      <c r="CE242" s="109" t="str">
        <f t="shared" si="321"/>
        <v>:</v>
      </c>
      <c r="CF242" s="109" t="s">
        <v>140</v>
      </c>
      <c r="CG242" s="109"/>
    </row>
    <row r="243" spans="1:85" s="109" customFormat="1" hidden="1" outlineLevel="1">
      <c r="A243" s="152">
        <f>A233+1</f>
        <v>25</v>
      </c>
      <c r="B243" s="79">
        <v>241</v>
      </c>
      <c r="C243" s="79">
        <v>3</v>
      </c>
      <c r="D243" s="80">
        <v>2</v>
      </c>
      <c r="E243" s="81" t="s">
        <v>39</v>
      </c>
      <c r="F243" s="79">
        <v>9</v>
      </c>
      <c r="G243" s="80">
        <v>1</v>
      </c>
      <c r="H243" s="81" t="s">
        <v>27</v>
      </c>
      <c r="I243" s="82"/>
      <c r="J243" s="83"/>
      <c r="K243" s="83"/>
      <c r="L243" s="83"/>
      <c r="M243" s="83"/>
      <c r="N243" s="84"/>
      <c r="O243" s="84"/>
      <c r="P243" s="84"/>
      <c r="Q243" s="84"/>
      <c r="R243" s="84"/>
      <c r="S243" s="84"/>
      <c r="T243" s="84"/>
      <c r="U243" s="84"/>
      <c r="V243" s="84"/>
      <c r="W243" s="84"/>
      <c r="X243" s="85"/>
      <c r="Y243" s="85"/>
      <c r="Z243" s="85"/>
      <c r="AA243" s="85"/>
      <c r="AB243" s="85"/>
      <c r="AC243" s="85"/>
      <c r="AD243" s="85"/>
      <c r="AE243" s="85"/>
      <c r="AF243" s="85"/>
      <c r="AG243" s="85"/>
      <c r="AH243" s="85"/>
      <c r="AI243" s="85"/>
      <c r="AJ243" s="86"/>
      <c r="AO243" s="109" t="s">
        <v>132</v>
      </c>
      <c r="AP243" s="109" t="s">
        <v>132</v>
      </c>
      <c r="AT243" s="119" t="str">
        <f>"Match no "&amp;A243</f>
        <v>Match no 25</v>
      </c>
      <c r="AU243" s="120">
        <f>BE251</f>
        <v>4</v>
      </c>
      <c r="AV243" s="121" t="str">
        <f t="shared" ref="AV243:AV251" si="386">E243</f>
        <v>Aseri Spordiklubi</v>
      </c>
      <c r="AW243" s="120">
        <f>BF251</f>
        <v>1</v>
      </c>
      <c r="AX243" s="121" t="str">
        <f t="shared" ref="AX243:AX251" si="387">H243</f>
        <v>Maardu LTK</v>
      </c>
      <c r="AY243" s="122" t="s">
        <v>133</v>
      </c>
      <c r="AZ243" s="122" t="s">
        <v>134</v>
      </c>
      <c r="BA243" s="122" t="s">
        <v>135</v>
      </c>
      <c r="BB243" s="122" t="s">
        <v>136</v>
      </c>
      <c r="BC243" s="122" t="s">
        <v>137</v>
      </c>
      <c r="BD243" s="123" t="s">
        <v>138</v>
      </c>
      <c r="BE243" s="292" t="s">
        <v>139</v>
      </c>
      <c r="BF243" s="292"/>
      <c r="BH243" s="124">
        <f>AK252</f>
        <v>4</v>
      </c>
      <c r="BI243" s="125" t="str">
        <f t="shared" ref="BI243:BI251" si="388">E243</f>
        <v>Aseri Spordiklubi</v>
      </c>
      <c r="BJ243" s="124">
        <f>AL252</f>
        <v>1</v>
      </c>
      <c r="BK243" s="125" t="str">
        <f t="shared" ref="BK243:BK251" si="389">H243</f>
        <v>Maardu LTK</v>
      </c>
      <c r="BL243" s="287" t="s">
        <v>133</v>
      </c>
      <c r="BM243" s="288"/>
      <c r="BN243" s="287" t="s">
        <v>134</v>
      </c>
      <c r="BO243" s="288"/>
      <c r="BP243" s="287" t="s">
        <v>135</v>
      </c>
      <c r="BQ243" s="288"/>
      <c r="BR243" s="287" t="s">
        <v>136</v>
      </c>
      <c r="BS243" s="288"/>
      <c r="BT243" s="287" t="s">
        <v>137</v>
      </c>
      <c r="BU243" s="288"/>
      <c r="BV243" s="126" t="s">
        <v>138</v>
      </c>
      <c r="BW243" s="289" t="s">
        <v>139</v>
      </c>
      <c r="BX243" s="290"/>
      <c r="BZ243" s="109" t="s">
        <v>140</v>
      </c>
      <c r="CE243" s="109" t="str">
        <f t="shared" si="321"/>
        <v>s:G</v>
      </c>
      <c r="CF243" s="109" t="s">
        <v>140</v>
      </c>
    </row>
    <row r="244" spans="1:85" s="109" customFormat="1" hidden="1" outlineLevel="1">
      <c r="A244" s="116">
        <f t="shared" ref="A244:A252" si="390">A234+1</f>
        <v>25</v>
      </c>
      <c r="B244" s="87">
        <v>242</v>
      </c>
      <c r="C244" s="87">
        <v>4</v>
      </c>
      <c r="D244" s="87" t="s">
        <v>77</v>
      </c>
      <c r="E244" s="88" t="s">
        <v>163</v>
      </c>
      <c r="F244" s="87">
        <v>11</v>
      </c>
      <c r="G244" s="87" t="s">
        <v>78</v>
      </c>
      <c r="H244" s="88" t="s">
        <v>162</v>
      </c>
      <c r="I244" s="89" t="s">
        <v>94</v>
      </c>
      <c r="J244" s="89" t="s">
        <v>106</v>
      </c>
      <c r="K244" s="89" t="s">
        <v>91</v>
      </c>
      <c r="L244" s="89" t="s">
        <v>92</v>
      </c>
      <c r="M244" s="89" t="s">
        <v>92</v>
      </c>
      <c r="N244" s="87">
        <v>11</v>
      </c>
      <c r="O244" s="87">
        <v>9</v>
      </c>
      <c r="P244" s="87">
        <v>10</v>
      </c>
      <c r="Q244" s="87">
        <v>12</v>
      </c>
      <c r="R244" s="87">
        <v>8</v>
      </c>
      <c r="S244" s="87">
        <v>11</v>
      </c>
      <c r="T244" s="87">
        <v>11</v>
      </c>
      <c r="U244" s="87">
        <v>7</v>
      </c>
      <c r="V244" s="87">
        <v>11</v>
      </c>
      <c r="W244" s="87">
        <v>7</v>
      </c>
      <c r="X244" s="90">
        <v>1</v>
      </c>
      <c r="Y244" s="90">
        <v>0</v>
      </c>
      <c r="Z244" s="90">
        <v>0</v>
      </c>
      <c r="AA244" s="90">
        <v>1</v>
      </c>
      <c r="AB244" s="90">
        <v>1</v>
      </c>
      <c r="AC244" s="90">
        <v>0</v>
      </c>
      <c r="AD244" s="90">
        <v>1</v>
      </c>
      <c r="AE244" s="90">
        <v>1</v>
      </c>
      <c r="AF244" s="90">
        <v>0</v>
      </c>
      <c r="AG244" s="90">
        <v>0</v>
      </c>
      <c r="AH244" s="91">
        <v>3</v>
      </c>
      <c r="AI244" s="91" t="s">
        <v>83</v>
      </c>
      <c r="AJ244" s="91">
        <v>2</v>
      </c>
      <c r="AK244" s="128">
        <f>RANK(AH244,AH244:AJ244,1)-1</f>
        <v>1</v>
      </c>
      <c r="AL244" s="128">
        <f>RANK(AJ244,AH244:AJ244,1)-1</f>
        <v>0</v>
      </c>
      <c r="AT244" s="115" t="str">
        <f>VLOOKUP(A243,Voor,4)&amp;" kell "&amp;TEXT(VLOOKUP(A243,Voor,5),"hh:mm")</f>
        <v>VII voor kell 16:00</v>
      </c>
      <c r="AU244" s="129" t="str">
        <f>D244</f>
        <v>A</v>
      </c>
      <c r="AV244" s="130" t="str">
        <f t="shared" si="386"/>
        <v>Daria SEMENOVA (välis)</v>
      </c>
      <c r="AW244" s="129" t="str">
        <f>G244</f>
        <v>Y</v>
      </c>
      <c r="AX244" s="130" t="str">
        <f t="shared" si="387"/>
        <v>Maria VINOGRADOVA (välis)</v>
      </c>
      <c r="AY244" s="129" t="str">
        <f>IF(AND(N244=0,O244=0),"",N244&amp;" - "&amp;O244)</f>
        <v>11 - 9</v>
      </c>
      <c r="AZ244" s="129" t="str">
        <f>IF(AND(P244=0,Q244=0),"",P244&amp;" - "&amp;Q244)</f>
        <v>10 - 12</v>
      </c>
      <c r="BA244" s="129" t="str">
        <f>IF(AND(R244=0,S244=0),"",R244&amp;" - "&amp;S244)</f>
        <v>8 - 11</v>
      </c>
      <c r="BB244" s="129" t="str">
        <f>IF(AND(T244=0,U244=0),"",T244&amp;" - "&amp;U244)</f>
        <v>11 - 7</v>
      </c>
      <c r="BC244" s="129" t="str">
        <f>IF(AND(V244=0,W244=0),"",V244&amp;" - "&amp;W244)</f>
        <v>11 - 7</v>
      </c>
      <c r="BD244" s="131" t="str">
        <f>IF(AND(AH244=0,AJ244=0),"",AH244&amp;" - "&amp;AJ244)</f>
        <v>3 - 2</v>
      </c>
      <c r="BE244" s="132">
        <f>AK244</f>
        <v>1</v>
      </c>
      <c r="BF244" s="132">
        <f>AL244</f>
        <v>0</v>
      </c>
      <c r="BH244" s="133" t="str">
        <f>D244</f>
        <v>A</v>
      </c>
      <c r="BI244" s="134" t="str">
        <f t="shared" si="388"/>
        <v>Daria SEMENOVA (välis)</v>
      </c>
      <c r="BJ244" s="133" t="str">
        <f>G244</f>
        <v>Y</v>
      </c>
      <c r="BK244" s="134" t="str">
        <f t="shared" si="389"/>
        <v>Maria VINOGRADOVA (välis)</v>
      </c>
      <c r="BL244" s="135">
        <f t="shared" ref="BL244:BL251" si="391">IF(AND(N244=0,O244=0),"",N244)</f>
        <v>11</v>
      </c>
      <c r="BM244" s="135">
        <f t="shared" ref="BM244:BM251" si="392">IF(AND(N244=0,O244=0),"",O244)</f>
        <v>9</v>
      </c>
      <c r="BN244" s="135">
        <f t="shared" ref="BN244:BN251" si="393">IF(AND(P244=0,Q244=0),"",P244)</f>
        <v>10</v>
      </c>
      <c r="BO244" s="135">
        <f t="shared" ref="BO244:BO251" si="394">IF(AND(P244=0,Q244=0),"",Q244)</f>
        <v>12</v>
      </c>
      <c r="BP244" s="135">
        <f t="shared" ref="BP244:BP251" si="395">IF(AND(R244=0,S244=0),"",R244)</f>
        <v>8</v>
      </c>
      <c r="BQ244" s="135">
        <f t="shared" ref="BQ244:BQ251" si="396">IF(AND(R244=0,S244=0),"",S244)</f>
        <v>11</v>
      </c>
      <c r="BR244" s="135">
        <f t="shared" ref="BR244:BR251" si="397">IF(AND(T244=0,U244=0),"",T244)</f>
        <v>11</v>
      </c>
      <c r="BS244" s="135">
        <f t="shared" ref="BS244:BS251" si="398">IF(AND(T244=0,U244=0),"",U244)</f>
        <v>7</v>
      </c>
      <c r="BT244" s="135">
        <f t="shared" ref="BT244:BT251" si="399">IF(AND(V244=0,W244=0),"",V244)</f>
        <v>11</v>
      </c>
      <c r="BU244" s="135">
        <f t="shared" ref="BU244:BU251" si="400">IF(AND(V244=0,W244=0),"",W244)</f>
        <v>7</v>
      </c>
      <c r="BV244" s="136" t="str">
        <f>IF(AND(AH244=0,AJ244=0),"",AH244&amp;" - "&amp;AJ244)</f>
        <v>3 - 2</v>
      </c>
      <c r="BW244" s="137">
        <f>AK244</f>
        <v>1</v>
      </c>
      <c r="BX244" s="137">
        <f>AL244</f>
        <v>0</v>
      </c>
      <c r="BZ244" s="109" t="str">
        <f>IF(BL244="","",BI244)</f>
        <v>Daria SEMENOVA (välis)</v>
      </c>
      <c r="CA244" s="109" t="str">
        <f>IF(BZ244="","",BI243)</f>
        <v>Aseri Spordiklubi</v>
      </c>
      <c r="CB244" s="109" t="str">
        <f>IF(BL244="","",BK244)</f>
        <v>Maria VINOGRADOVA (välis)</v>
      </c>
      <c r="CC244" s="109" t="str">
        <f>IF(CB244="","",BK243)</f>
        <v>Maardu LTK</v>
      </c>
      <c r="CE244" s="109" t="str">
        <f t="shared" si="321"/>
        <v>3:2</v>
      </c>
      <c r="CF244" s="109" t="str">
        <f>IF(AH244=AJ244,"",IF(AH244&gt;AJ244,E244,H244))</f>
        <v>Daria SEMENOVA (välis)</v>
      </c>
      <c r="CG244" s="109" t="str">
        <f>IF(AH244=AJ244,"",IF(AH244&gt;AJ244,H244,E244))</f>
        <v>Maria VINOGRADOVA (välis)</v>
      </c>
    </row>
    <row r="245" spans="1:85" s="109" customFormat="1" hidden="1" outlineLevel="1">
      <c r="A245" s="116">
        <f t="shared" si="390"/>
        <v>25</v>
      </c>
      <c r="B245" s="87">
        <v>243</v>
      </c>
      <c r="C245" s="87">
        <v>5</v>
      </c>
      <c r="D245" s="87" t="s">
        <v>84</v>
      </c>
      <c r="E245" s="88" t="s">
        <v>109</v>
      </c>
      <c r="F245" s="87">
        <v>10</v>
      </c>
      <c r="G245" s="87" t="s">
        <v>85</v>
      </c>
      <c r="H245" s="88" t="s">
        <v>114</v>
      </c>
      <c r="I245" s="89" t="s">
        <v>86</v>
      </c>
      <c r="J245" s="89" t="s">
        <v>96</v>
      </c>
      <c r="K245" s="89" t="s">
        <v>81</v>
      </c>
      <c r="L245" s="89" t="s">
        <v>82</v>
      </c>
      <c r="M245" s="89" t="s">
        <v>82</v>
      </c>
      <c r="N245" s="87">
        <v>11</v>
      </c>
      <c r="O245" s="87">
        <v>6</v>
      </c>
      <c r="P245" s="87">
        <v>11</v>
      </c>
      <c r="Q245" s="87">
        <v>5</v>
      </c>
      <c r="R245" s="87">
        <v>11</v>
      </c>
      <c r="S245" s="87">
        <v>3</v>
      </c>
      <c r="T245" s="87">
        <v>0</v>
      </c>
      <c r="U245" s="87">
        <v>0</v>
      </c>
      <c r="V245" s="87">
        <v>0</v>
      </c>
      <c r="W245" s="87">
        <v>0</v>
      </c>
      <c r="X245" s="90">
        <v>1</v>
      </c>
      <c r="Y245" s="90">
        <v>1</v>
      </c>
      <c r="Z245" s="90">
        <v>1</v>
      </c>
      <c r="AA245" s="90">
        <v>0</v>
      </c>
      <c r="AB245" s="90">
        <v>0</v>
      </c>
      <c r="AC245" s="90">
        <v>0</v>
      </c>
      <c r="AD245" s="90">
        <v>0</v>
      </c>
      <c r="AE245" s="90">
        <v>0</v>
      </c>
      <c r="AF245" s="90">
        <v>0</v>
      </c>
      <c r="AG245" s="90">
        <v>0</v>
      </c>
      <c r="AH245" s="91">
        <v>3</v>
      </c>
      <c r="AI245" s="91" t="s">
        <v>83</v>
      </c>
      <c r="AJ245" s="91">
        <v>0</v>
      </c>
      <c r="AK245" s="128">
        <f>RANK(AH245,AH245:AJ245,1)-1</f>
        <v>1</v>
      </c>
      <c r="AL245" s="128">
        <f>RANK(AJ245,AH245:AJ245,1)-1</f>
        <v>0</v>
      </c>
      <c r="AT245" s="115" t="str">
        <f>"Laud: "&amp;VLOOKUP(A243,Voor,8)</f>
        <v>Laud: 1</v>
      </c>
      <c r="AU245" s="129" t="str">
        <f>D245</f>
        <v>B</v>
      </c>
      <c r="AV245" s="130" t="str">
        <f t="shared" si="386"/>
        <v>Reelica HANSON</v>
      </c>
      <c r="AW245" s="129" t="str">
        <f>G245</f>
        <v>X</v>
      </c>
      <c r="AX245" s="130" t="str">
        <f t="shared" si="387"/>
        <v>Alina JAGNENKOVA</v>
      </c>
      <c r="AY245" s="129" t="str">
        <f>IF(AND(N245=0,O245=0),"",N245&amp;" - "&amp;O245)</f>
        <v>11 - 6</v>
      </c>
      <c r="AZ245" s="129" t="str">
        <f>IF(AND(P245=0,Q245=0),"",P245&amp;" - "&amp;Q245)</f>
        <v>11 - 5</v>
      </c>
      <c r="BA245" s="129" t="str">
        <f>IF(AND(R245=0,S245=0),"",R245&amp;" - "&amp;S245)</f>
        <v>11 - 3</v>
      </c>
      <c r="BB245" s="129" t="str">
        <f>IF(AND(T245=0,U245=0),"",T245&amp;" - "&amp;U245)</f>
        <v/>
      </c>
      <c r="BC245" s="129" t="str">
        <f>IF(AND(V245=0,W245=0),"",V245&amp;" - "&amp;W245)</f>
        <v/>
      </c>
      <c r="BD245" s="131" t="str">
        <f>IF(AND(AH245=0,AJ245=0),"",AH245&amp;" - "&amp;AJ245)</f>
        <v>3 - 0</v>
      </c>
      <c r="BE245" s="132">
        <f t="shared" ref="BE245:BF247" si="401">BE244+AK245</f>
        <v>2</v>
      </c>
      <c r="BF245" s="132">
        <f t="shared" si="401"/>
        <v>0</v>
      </c>
      <c r="BH245" s="129" t="str">
        <f>D245</f>
        <v>B</v>
      </c>
      <c r="BI245" s="130" t="str">
        <f t="shared" si="388"/>
        <v>Reelica HANSON</v>
      </c>
      <c r="BJ245" s="129" t="str">
        <f>G245</f>
        <v>X</v>
      </c>
      <c r="BK245" s="130" t="str">
        <f t="shared" si="389"/>
        <v>Alina JAGNENKOVA</v>
      </c>
      <c r="BL245" s="135">
        <f t="shared" si="391"/>
        <v>11</v>
      </c>
      <c r="BM245" s="135">
        <f t="shared" si="392"/>
        <v>6</v>
      </c>
      <c r="BN245" s="135">
        <f t="shared" si="393"/>
        <v>11</v>
      </c>
      <c r="BO245" s="135">
        <f t="shared" si="394"/>
        <v>5</v>
      </c>
      <c r="BP245" s="135">
        <f t="shared" si="395"/>
        <v>11</v>
      </c>
      <c r="BQ245" s="135">
        <f t="shared" si="396"/>
        <v>3</v>
      </c>
      <c r="BR245" s="135" t="str">
        <f t="shared" si="397"/>
        <v/>
      </c>
      <c r="BS245" s="135" t="str">
        <f t="shared" si="398"/>
        <v/>
      </c>
      <c r="BT245" s="135" t="str">
        <f t="shared" si="399"/>
        <v/>
      </c>
      <c r="BU245" s="135" t="str">
        <f t="shared" si="400"/>
        <v/>
      </c>
      <c r="BV245" s="136" t="str">
        <f>IF(AND(AH245=0,AJ245=0),"",AH245&amp;" - "&amp;AJ245)</f>
        <v>3 - 0</v>
      </c>
      <c r="BW245" s="138">
        <f>BW244+AK245</f>
        <v>2</v>
      </c>
      <c r="BX245" s="138">
        <f>AL245+BX244</f>
        <v>0</v>
      </c>
      <c r="BZ245" s="109" t="str">
        <f>IF(BL245="","",BI245)</f>
        <v>Reelica HANSON</v>
      </c>
      <c r="CA245" s="109" t="str">
        <f>IF(BZ245="","",CA244)</f>
        <v>Aseri Spordiklubi</v>
      </c>
      <c r="CB245" s="109" t="str">
        <f>IF(BL245="","",BK245)</f>
        <v>Alina JAGNENKOVA</v>
      </c>
      <c r="CC245" s="109" t="str">
        <f>IF(CB245="","",CC244)</f>
        <v>Maardu LTK</v>
      </c>
      <c r="CE245" s="109" t="str">
        <f t="shared" si="321"/>
        <v>3:0</v>
      </c>
      <c r="CF245" s="109" t="str">
        <f>IF(AH245=AJ245,"",IF(AH245&gt;AJ245,E245,H245))</f>
        <v>Reelica HANSON</v>
      </c>
      <c r="CG245" s="109" t="str">
        <f>IF(AH245=AJ245,"",IF(AH245&gt;AJ245,H245,E245))</f>
        <v>Alina JAGNENKOVA</v>
      </c>
    </row>
    <row r="246" spans="1:85" s="109" customFormat="1" hidden="1" outlineLevel="1">
      <c r="A246" s="116">
        <f t="shared" si="390"/>
        <v>25</v>
      </c>
      <c r="B246" s="87">
        <v>244</v>
      </c>
      <c r="C246" s="87">
        <v>6</v>
      </c>
      <c r="D246" s="87" t="s">
        <v>87</v>
      </c>
      <c r="E246" s="88" t="s">
        <v>111</v>
      </c>
      <c r="F246" s="87">
        <v>12</v>
      </c>
      <c r="G246" s="87" t="s">
        <v>88</v>
      </c>
      <c r="H246" s="88" t="s">
        <v>152</v>
      </c>
      <c r="I246" s="89" t="s">
        <v>80</v>
      </c>
      <c r="J246" s="89" t="s">
        <v>79</v>
      </c>
      <c r="K246" s="89" t="s">
        <v>96</v>
      </c>
      <c r="L246" s="89" t="s">
        <v>82</v>
      </c>
      <c r="M246" s="89" t="s">
        <v>82</v>
      </c>
      <c r="N246" s="87">
        <v>11</v>
      </c>
      <c r="O246" s="87">
        <v>8</v>
      </c>
      <c r="P246" s="87">
        <v>11</v>
      </c>
      <c r="Q246" s="87">
        <v>1</v>
      </c>
      <c r="R246" s="87">
        <v>11</v>
      </c>
      <c r="S246" s="87">
        <v>5</v>
      </c>
      <c r="T246" s="87">
        <v>0</v>
      </c>
      <c r="U246" s="87">
        <v>0</v>
      </c>
      <c r="V246" s="87">
        <v>0</v>
      </c>
      <c r="W246" s="87">
        <v>0</v>
      </c>
      <c r="X246" s="90">
        <v>1</v>
      </c>
      <c r="Y246" s="90">
        <v>1</v>
      </c>
      <c r="Z246" s="90">
        <v>1</v>
      </c>
      <c r="AA246" s="90">
        <v>0</v>
      </c>
      <c r="AB246" s="90">
        <v>0</v>
      </c>
      <c r="AC246" s="90">
        <v>0</v>
      </c>
      <c r="AD246" s="90">
        <v>0</v>
      </c>
      <c r="AE246" s="90">
        <v>0</v>
      </c>
      <c r="AF246" s="90">
        <v>0</v>
      </c>
      <c r="AG246" s="90">
        <v>0</v>
      </c>
      <c r="AH246" s="91">
        <v>3</v>
      </c>
      <c r="AI246" s="91" t="s">
        <v>83</v>
      </c>
      <c r="AJ246" s="91">
        <v>0</v>
      </c>
      <c r="AK246" s="128">
        <f>RANK(AH246,AH246:AJ246,1)-1</f>
        <v>1</v>
      </c>
      <c r="AL246" s="128">
        <f>RANK(AJ246,AH246:AJ246,1)-1</f>
        <v>0</v>
      </c>
      <c r="AT246" s="115"/>
      <c r="AU246" s="129" t="str">
        <f>D246</f>
        <v>C</v>
      </c>
      <c r="AV246" s="130" t="str">
        <f t="shared" si="386"/>
        <v>Tatjana TŠISTJAKOVA</v>
      </c>
      <c r="AW246" s="129" t="str">
        <f>G246</f>
        <v>Z</v>
      </c>
      <c r="AX246" s="130" t="str">
        <f t="shared" si="387"/>
        <v>Karina GRIGORJAN</v>
      </c>
      <c r="AY246" s="129" t="str">
        <f>IF(AND(N246=0,O246=0),"",N246&amp;" - "&amp;O246)</f>
        <v>11 - 8</v>
      </c>
      <c r="AZ246" s="129" t="str">
        <f>IF(AND(P246=0,Q246=0),"",P246&amp;" - "&amp;Q246)</f>
        <v>11 - 1</v>
      </c>
      <c r="BA246" s="129" t="str">
        <f>IF(AND(R246=0,S246=0),"",R246&amp;" - "&amp;S246)</f>
        <v>11 - 5</v>
      </c>
      <c r="BB246" s="129" t="str">
        <f>IF(AND(T246=0,U246=0),"",T246&amp;" - "&amp;U246)</f>
        <v/>
      </c>
      <c r="BC246" s="129" t="str">
        <f>IF(AND(V246=0,W246=0),"",V246&amp;" - "&amp;W246)</f>
        <v/>
      </c>
      <c r="BD246" s="131" t="str">
        <f>IF(AND(AH246=0,AJ246=0),"",AH246&amp;" - "&amp;AJ246)</f>
        <v>3 - 0</v>
      </c>
      <c r="BE246" s="132">
        <f t="shared" si="401"/>
        <v>3</v>
      </c>
      <c r="BF246" s="132">
        <f t="shared" si="401"/>
        <v>0</v>
      </c>
      <c r="BH246" s="129" t="str">
        <f>D246</f>
        <v>C</v>
      </c>
      <c r="BI246" s="130" t="str">
        <f t="shared" si="388"/>
        <v>Tatjana TŠISTJAKOVA</v>
      </c>
      <c r="BJ246" s="129" t="str">
        <f>G246</f>
        <v>Z</v>
      </c>
      <c r="BK246" s="130" t="str">
        <f t="shared" si="389"/>
        <v>Karina GRIGORJAN</v>
      </c>
      <c r="BL246" s="135">
        <f t="shared" si="391"/>
        <v>11</v>
      </c>
      <c r="BM246" s="135">
        <f t="shared" si="392"/>
        <v>8</v>
      </c>
      <c r="BN246" s="135">
        <f t="shared" si="393"/>
        <v>11</v>
      </c>
      <c r="BO246" s="135">
        <f t="shared" si="394"/>
        <v>1</v>
      </c>
      <c r="BP246" s="135">
        <f t="shared" si="395"/>
        <v>11</v>
      </c>
      <c r="BQ246" s="135">
        <f t="shared" si="396"/>
        <v>5</v>
      </c>
      <c r="BR246" s="135" t="str">
        <f t="shared" si="397"/>
        <v/>
      </c>
      <c r="BS246" s="135" t="str">
        <f t="shared" si="398"/>
        <v/>
      </c>
      <c r="BT246" s="135" t="str">
        <f t="shared" si="399"/>
        <v/>
      </c>
      <c r="BU246" s="135" t="str">
        <f t="shared" si="400"/>
        <v/>
      </c>
      <c r="BV246" s="136" t="str">
        <f>IF(AND(AH246=0,AJ246=0),"",AH246&amp;" - "&amp;AJ246)</f>
        <v>3 - 0</v>
      </c>
      <c r="BW246" s="138">
        <f>BW245+AK246</f>
        <v>3</v>
      </c>
      <c r="BX246" s="138">
        <f>AL246+BX245</f>
        <v>0</v>
      </c>
      <c r="BZ246" s="109" t="str">
        <f>IF(BL246="","",BI246)</f>
        <v>Tatjana TŠISTJAKOVA</v>
      </c>
      <c r="CA246" s="109" t="str">
        <f>IF(BZ246="","",CA244)</f>
        <v>Aseri Spordiklubi</v>
      </c>
      <c r="CB246" s="109" t="str">
        <f>IF(BL246="","",BK246)</f>
        <v>Karina GRIGORJAN</v>
      </c>
      <c r="CC246" s="109" t="str">
        <f>IF(CB246="","",CC244)</f>
        <v>Maardu LTK</v>
      </c>
      <c r="CE246" s="109" t="str">
        <f t="shared" si="321"/>
        <v>3:0</v>
      </c>
      <c r="CF246" s="109" t="str">
        <f>IF(AH246=AJ246,"",IF(AH246&gt;AJ246,E246,H246))</f>
        <v>Tatjana TŠISTJAKOVA</v>
      </c>
      <c r="CG246" s="109" t="str">
        <f>IF(AH246=AJ246,"",IF(AH246&gt;AJ246,H246,E246))</f>
        <v>Karina GRIGORJAN</v>
      </c>
    </row>
    <row r="247" spans="1:85" s="109" customFormat="1" hidden="1" outlineLevel="1">
      <c r="A247" s="116">
        <f t="shared" si="390"/>
        <v>25</v>
      </c>
      <c r="B247" s="87">
        <v>245</v>
      </c>
      <c r="C247" s="92">
        <v>4</v>
      </c>
      <c r="D247" s="87"/>
      <c r="E247" s="88" t="s">
        <v>163</v>
      </c>
      <c r="F247" s="92">
        <v>10</v>
      </c>
      <c r="G247" s="87"/>
      <c r="H247" s="88" t="s">
        <v>114</v>
      </c>
      <c r="I247" s="291" t="s">
        <v>89</v>
      </c>
      <c r="J247" s="291" t="s">
        <v>89</v>
      </c>
      <c r="K247" s="291" t="s">
        <v>97</v>
      </c>
      <c r="L247" s="291" t="s">
        <v>82</v>
      </c>
      <c r="M247" s="291" t="s">
        <v>82</v>
      </c>
      <c r="N247" s="285">
        <v>6</v>
      </c>
      <c r="O247" s="285">
        <v>11</v>
      </c>
      <c r="P247" s="285">
        <v>6</v>
      </c>
      <c r="Q247" s="285">
        <v>11</v>
      </c>
      <c r="R247" s="285">
        <v>4</v>
      </c>
      <c r="S247" s="285">
        <v>11</v>
      </c>
      <c r="T247" s="285">
        <v>0</v>
      </c>
      <c r="U247" s="285">
        <v>0</v>
      </c>
      <c r="V247" s="285">
        <v>0</v>
      </c>
      <c r="W247" s="285">
        <v>0</v>
      </c>
      <c r="X247" s="293">
        <v>0</v>
      </c>
      <c r="Y247" s="293">
        <v>0</v>
      </c>
      <c r="Z247" s="293">
        <v>0</v>
      </c>
      <c r="AA247" s="293">
        <v>0</v>
      </c>
      <c r="AB247" s="293">
        <v>0</v>
      </c>
      <c r="AC247" s="293">
        <v>1</v>
      </c>
      <c r="AD247" s="293">
        <v>1</v>
      </c>
      <c r="AE247" s="293">
        <v>1</v>
      </c>
      <c r="AF247" s="293">
        <v>0</v>
      </c>
      <c r="AG247" s="293">
        <v>0</v>
      </c>
      <c r="AH247" s="295">
        <v>0</v>
      </c>
      <c r="AI247" s="295" t="s">
        <v>83</v>
      </c>
      <c r="AJ247" s="295">
        <v>3</v>
      </c>
      <c r="AK247" s="298">
        <f>RANK(AH247,AH247:AJ247,1)-1</f>
        <v>0</v>
      </c>
      <c r="AL247" s="299">
        <f>RANK(AJ247,AH247:AJ247,1)-1</f>
        <v>1</v>
      </c>
      <c r="AT247" s="115"/>
      <c r="AU247" s="300" t="s">
        <v>143</v>
      </c>
      <c r="AV247" s="130" t="str">
        <f t="shared" si="386"/>
        <v>Daria SEMENOVA (välis)</v>
      </c>
      <c r="AW247" s="300" t="s">
        <v>143</v>
      </c>
      <c r="AX247" s="130" t="str">
        <f t="shared" si="387"/>
        <v>Alina JAGNENKOVA</v>
      </c>
      <c r="AY247" s="302" t="str">
        <f>IF(AND(N247=0,O247=0),"",N247&amp;" - "&amp;O247)</f>
        <v>6 - 11</v>
      </c>
      <c r="AZ247" s="302" t="str">
        <f>IF(AND(P247=0,Q247=0),"",P247&amp;" - "&amp;Q247)</f>
        <v>6 - 11</v>
      </c>
      <c r="BA247" s="302" t="str">
        <f>IF(AND(R247=0,S247=0),"",R247&amp;" - "&amp;S247)</f>
        <v>4 - 11</v>
      </c>
      <c r="BB247" s="302" t="str">
        <f>IF(AND(T247=0,U247=0),"",T247&amp;" - "&amp;U247)</f>
        <v/>
      </c>
      <c r="BC247" s="302" t="str">
        <f>IF(AND(V247=0,W247=0),"",V247&amp;" - "&amp;W247)</f>
        <v/>
      </c>
      <c r="BD247" s="309" t="str">
        <f>IF(AND(AH247=0,AJ247=0),"",AH247&amp;" - "&amp;AJ247)</f>
        <v>0 - 3</v>
      </c>
      <c r="BE247" s="297">
        <f t="shared" si="401"/>
        <v>3</v>
      </c>
      <c r="BF247" s="297">
        <f t="shared" si="401"/>
        <v>1</v>
      </c>
      <c r="BH247" s="129"/>
      <c r="BI247" s="130" t="str">
        <f t="shared" si="388"/>
        <v>Daria SEMENOVA (välis)</v>
      </c>
      <c r="BJ247" s="129"/>
      <c r="BK247" s="130" t="str">
        <f t="shared" si="389"/>
        <v>Alina JAGNENKOVA</v>
      </c>
      <c r="BL247" s="305">
        <f t="shared" si="391"/>
        <v>6</v>
      </c>
      <c r="BM247" s="305">
        <f t="shared" si="392"/>
        <v>11</v>
      </c>
      <c r="BN247" s="305">
        <f t="shared" si="393"/>
        <v>6</v>
      </c>
      <c r="BO247" s="305">
        <f t="shared" si="394"/>
        <v>11</v>
      </c>
      <c r="BP247" s="305">
        <f t="shared" si="395"/>
        <v>4</v>
      </c>
      <c r="BQ247" s="305">
        <f t="shared" si="396"/>
        <v>11</v>
      </c>
      <c r="BR247" s="305" t="str">
        <f t="shared" si="397"/>
        <v/>
      </c>
      <c r="BS247" s="305" t="str">
        <f t="shared" si="398"/>
        <v/>
      </c>
      <c r="BT247" s="305" t="str">
        <f t="shared" si="399"/>
        <v/>
      </c>
      <c r="BU247" s="305" t="str">
        <f t="shared" si="400"/>
        <v/>
      </c>
      <c r="BV247" s="307" t="str">
        <f>IF(AND(AH247=0,AJ247=0),"",AH247&amp;" - "&amp;AJ247)</f>
        <v>0 - 3</v>
      </c>
      <c r="BW247" s="303">
        <f>AK247+BW246</f>
        <v>3</v>
      </c>
      <c r="BX247" s="303">
        <f>AL247+BX246</f>
        <v>1</v>
      </c>
      <c r="CE247" s="109" t="str">
        <f t="shared" si="321"/>
        <v>3:0</v>
      </c>
    </row>
    <row r="248" spans="1:85" s="109" customFormat="1" hidden="1" outlineLevel="1">
      <c r="A248" s="116">
        <f t="shared" si="390"/>
        <v>25</v>
      </c>
      <c r="B248" s="87">
        <v>246</v>
      </c>
      <c r="C248" s="92">
        <v>5</v>
      </c>
      <c r="D248" s="87"/>
      <c r="E248" s="88" t="s">
        <v>109</v>
      </c>
      <c r="F248" s="92">
        <v>12</v>
      </c>
      <c r="G248" s="87"/>
      <c r="H248" s="88" t="s">
        <v>152</v>
      </c>
      <c r="I248" s="291"/>
      <c r="J248" s="291"/>
      <c r="K248" s="291"/>
      <c r="L248" s="291"/>
      <c r="M248" s="291"/>
      <c r="N248" s="286"/>
      <c r="O248" s="286"/>
      <c r="P248" s="286"/>
      <c r="Q248" s="286"/>
      <c r="R248" s="286"/>
      <c r="S248" s="286"/>
      <c r="T248" s="286"/>
      <c r="U248" s="286"/>
      <c r="V248" s="286"/>
      <c r="W248" s="286"/>
      <c r="X248" s="294"/>
      <c r="Y248" s="294"/>
      <c r="Z248" s="294"/>
      <c r="AA248" s="294"/>
      <c r="AB248" s="294"/>
      <c r="AC248" s="294"/>
      <c r="AD248" s="294"/>
      <c r="AE248" s="294"/>
      <c r="AF248" s="294"/>
      <c r="AG248" s="294"/>
      <c r="AH248" s="296"/>
      <c r="AI248" s="296"/>
      <c r="AJ248" s="296"/>
      <c r="AK248" s="298"/>
      <c r="AL248" s="299"/>
      <c r="AT248" s="115"/>
      <c r="AU248" s="301"/>
      <c r="AV248" s="130" t="str">
        <f t="shared" si="386"/>
        <v>Reelica HANSON</v>
      </c>
      <c r="AW248" s="301"/>
      <c r="AX248" s="130" t="str">
        <f t="shared" si="387"/>
        <v>Karina GRIGORJAN</v>
      </c>
      <c r="AY248" s="302"/>
      <c r="AZ248" s="302"/>
      <c r="BA248" s="302"/>
      <c r="BB248" s="302"/>
      <c r="BC248" s="302"/>
      <c r="BD248" s="309"/>
      <c r="BE248" s="297"/>
      <c r="BF248" s="297"/>
      <c r="BH248" s="129"/>
      <c r="BI248" s="130" t="str">
        <f t="shared" si="388"/>
        <v>Reelica HANSON</v>
      </c>
      <c r="BJ248" s="129"/>
      <c r="BK248" s="130" t="str">
        <f t="shared" si="389"/>
        <v>Karina GRIGORJAN</v>
      </c>
      <c r="BL248" s="306" t="str">
        <f t="shared" si="391"/>
        <v/>
      </c>
      <c r="BM248" s="306" t="str">
        <f t="shared" si="392"/>
        <v/>
      </c>
      <c r="BN248" s="306" t="str">
        <f t="shared" si="393"/>
        <v/>
      </c>
      <c r="BO248" s="306" t="str">
        <f t="shared" si="394"/>
        <v/>
      </c>
      <c r="BP248" s="306" t="str">
        <f t="shared" si="395"/>
        <v/>
      </c>
      <c r="BQ248" s="306" t="str">
        <f t="shared" si="396"/>
        <v/>
      </c>
      <c r="BR248" s="306" t="str">
        <f t="shared" si="397"/>
        <v/>
      </c>
      <c r="BS248" s="306" t="str">
        <f t="shared" si="398"/>
        <v/>
      </c>
      <c r="BT248" s="306" t="str">
        <f t="shared" si="399"/>
        <v/>
      </c>
      <c r="BU248" s="306" t="str">
        <f t="shared" si="400"/>
        <v/>
      </c>
      <c r="BV248" s="308"/>
      <c r="BW248" s="304"/>
      <c r="BX248" s="304"/>
      <c r="CE248" s="109" t="str">
        <f t="shared" si="321"/>
        <v>:</v>
      </c>
    </row>
    <row r="249" spans="1:85" s="109" customFormat="1" hidden="1" outlineLevel="1">
      <c r="A249" s="116">
        <f t="shared" si="390"/>
        <v>25</v>
      </c>
      <c r="B249" s="87">
        <v>247</v>
      </c>
      <c r="C249" s="87">
        <v>4</v>
      </c>
      <c r="D249" s="87" t="s">
        <v>77</v>
      </c>
      <c r="E249" s="88" t="s">
        <v>163</v>
      </c>
      <c r="F249" s="87">
        <v>10</v>
      </c>
      <c r="G249" s="87" t="s">
        <v>85</v>
      </c>
      <c r="H249" s="88" t="s">
        <v>114</v>
      </c>
      <c r="I249" s="89" t="s">
        <v>92</v>
      </c>
      <c r="J249" s="89" t="s">
        <v>80</v>
      </c>
      <c r="K249" s="89" t="s">
        <v>86</v>
      </c>
      <c r="L249" s="89" t="s">
        <v>82</v>
      </c>
      <c r="M249" s="89" t="s">
        <v>82</v>
      </c>
      <c r="N249" s="87">
        <v>11</v>
      </c>
      <c r="O249" s="87">
        <v>7</v>
      </c>
      <c r="P249" s="87">
        <v>11</v>
      </c>
      <c r="Q249" s="87">
        <v>8</v>
      </c>
      <c r="R249" s="87">
        <v>11</v>
      </c>
      <c r="S249" s="87">
        <v>6</v>
      </c>
      <c r="T249" s="87">
        <v>0</v>
      </c>
      <c r="U249" s="87">
        <v>0</v>
      </c>
      <c r="V249" s="87">
        <v>0</v>
      </c>
      <c r="W249" s="87">
        <v>0</v>
      </c>
      <c r="X249" s="90">
        <v>1</v>
      </c>
      <c r="Y249" s="90">
        <v>1</v>
      </c>
      <c r="Z249" s="90">
        <v>1</v>
      </c>
      <c r="AA249" s="90">
        <v>0</v>
      </c>
      <c r="AB249" s="90">
        <v>0</v>
      </c>
      <c r="AC249" s="90">
        <v>0</v>
      </c>
      <c r="AD249" s="90">
        <v>0</v>
      </c>
      <c r="AE249" s="90">
        <v>0</v>
      </c>
      <c r="AF249" s="90">
        <v>0</v>
      </c>
      <c r="AG249" s="90">
        <v>0</v>
      </c>
      <c r="AH249" s="91">
        <v>3</v>
      </c>
      <c r="AI249" s="91" t="s">
        <v>83</v>
      </c>
      <c r="AJ249" s="91">
        <v>0</v>
      </c>
      <c r="AK249" s="128">
        <f>RANK(AH249,AH249:AJ249,1)-1</f>
        <v>1</v>
      </c>
      <c r="AL249" s="128">
        <f>RANK(AJ249,AH249:AJ249,1)-1</f>
        <v>0</v>
      </c>
      <c r="AM249" s="114"/>
      <c r="AN249" s="114"/>
      <c r="AO249" s="139"/>
      <c r="AP249" s="139"/>
      <c r="AQ249" s="139"/>
      <c r="AR249" s="139"/>
      <c r="AT249" s="115"/>
      <c r="AU249" s="129" t="str">
        <f>D249</f>
        <v>A</v>
      </c>
      <c r="AV249" s="130" t="str">
        <f t="shared" si="386"/>
        <v>Daria SEMENOVA (välis)</v>
      </c>
      <c r="AW249" s="129" t="str">
        <f>G249</f>
        <v>X</v>
      </c>
      <c r="AX249" s="130" t="str">
        <f t="shared" si="387"/>
        <v>Alina JAGNENKOVA</v>
      </c>
      <c r="AY249" s="129" t="str">
        <f>IF(AND(N249=0,O249=0),"",N249&amp;" - "&amp;O249)</f>
        <v>11 - 7</v>
      </c>
      <c r="AZ249" s="129" t="str">
        <f>IF(AND(P249=0,Q249=0),"",P249&amp;" - "&amp;Q249)</f>
        <v>11 - 8</v>
      </c>
      <c r="BA249" s="129" t="str">
        <f>IF(AND(R249=0,S249=0),"",R249&amp;" - "&amp;S249)</f>
        <v>11 - 6</v>
      </c>
      <c r="BB249" s="129" t="str">
        <f>IF(AND(T249=0,U249=0),"",T249&amp;" - "&amp;U249)</f>
        <v/>
      </c>
      <c r="BC249" s="129" t="str">
        <f>IF(AND(V249=0,W249=0),"",V249&amp;" - "&amp;W249)</f>
        <v/>
      </c>
      <c r="BD249" s="131" t="str">
        <f>IF(AND(AH249=0,AJ249=0),"",AH249&amp;" - "&amp;AJ249)</f>
        <v>3 - 0</v>
      </c>
      <c r="BE249" s="132">
        <f>BE247+AK249</f>
        <v>4</v>
      </c>
      <c r="BF249" s="132">
        <f>BF247+AL249</f>
        <v>1</v>
      </c>
      <c r="BH249" s="129" t="str">
        <f>D249</f>
        <v>A</v>
      </c>
      <c r="BI249" s="130" t="str">
        <f t="shared" si="388"/>
        <v>Daria SEMENOVA (välis)</v>
      </c>
      <c r="BJ249" s="129" t="str">
        <f>G249</f>
        <v>X</v>
      </c>
      <c r="BK249" s="130" t="str">
        <f t="shared" si="389"/>
        <v>Alina JAGNENKOVA</v>
      </c>
      <c r="BL249" s="135">
        <f t="shared" si="391"/>
        <v>11</v>
      </c>
      <c r="BM249" s="135">
        <f t="shared" si="392"/>
        <v>7</v>
      </c>
      <c r="BN249" s="135">
        <f t="shared" si="393"/>
        <v>11</v>
      </c>
      <c r="BO249" s="135">
        <f t="shared" si="394"/>
        <v>8</v>
      </c>
      <c r="BP249" s="135">
        <f t="shared" si="395"/>
        <v>11</v>
      </c>
      <c r="BQ249" s="135">
        <f t="shared" si="396"/>
        <v>6</v>
      </c>
      <c r="BR249" s="135" t="str">
        <f t="shared" si="397"/>
        <v/>
      </c>
      <c r="BS249" s="135" t="str">
        <f t="shared" si="398"/>
        <v/>
      </c>
      <c r="BT249" s="135" t="str">
        <f t="shared" si="399"/>
        <v/>
      </c>
      <c r="BU249" s="135" t="str">
        <f t="shared" si="400"/>
        <v/>
      </c>
      <c r="BV249" s="136" t="str">
        <f>IF(AND(AH249=0,AJ249=0),"",AH249&amp;" - "&amp;AJ249)</f>
        <v>3 - 0</v>
      </c>
      <c r="BW249" s="138">
        <f>BW247+AK249</f>
        <v>4</v>
      </c>
      <c r="BX249" s="138">
        <f>AL249+BX247</f>
        <v>1</v>
      </c>
      <c r="BZ249" s="109" t="str">
        <f>IF(BL249="","",BI249)</f>
        <v>Daria SEMENOVA (välis)</v>
      </c>
      <c r="CA249" s="109" t="str">
        <f>IF(BZ249="","",CA244)</f>
        <v>Aseri Spordiklubi</v>
      </c>
      <c r="CB249" s="109" t="str">
        <f>IF(BL249="","",BK249)</f>
        <v>Alina JAGNENKOVA</v>
      </c>
      <c r="CC249" s="109" t="str">
        <f>IF(CB249="","",CC244)</f>
        <v>Maardu LTK</v>
      </c>
      <c r="CE249" s="109" t="str">
        <f t="shared" si="321"/>
        <v>3:0</v>
      </c>
      <c r="CF249" s="109" t="str">
        <f>IF(AH249=AJ249,"",IF(AH249&gt;AJ249,E249,H249))</f>
        <v>Daria SEMENOVA (välis)</v>
      </c>
      <c r="CG249" s="109" t="str">
        <f>IF(AH249=AJ249,"",IF(AH249&gt;AJ249,H249,E249))</f>
        <v>Alina JAGNENKOVA</v>
      </c>
    </row>
    <row r="250" spans="1:85" hidden="1" outlineLevel="1">
      <c r="A250" s="116">
        <f t="shared" si="390"/>
        <v>25</v>
      </c>
      <c r="B250" s="87">
        <v>248</v>
      </c>
      <c r="C250" s="93">
        <v>6</v>
      </c>
      <c r="D250" s="93" t="s">
        <v>87</v>
      </c>
      <c r="E250" s="88" t="s">
        <v>111</v>
      </c>
      <c r="F250" s="93">
        <v>11</v>
      </c>
      <c r="G250" s="93" t="s">
        <v>78</v>
      </c>
      <c r="H250" s="88" t="s">
        <v>162</v>
      </c>
      <c r="I250" s="89" t="s">
        <v>82</v>
      </c>
      <c r="J250" s="89" t="s">
        <v>82</v>
      </c>
      <c r="K250" s="89" t="s">
        <v>82</v>
      </c>
      <c r="L250" s="89" t="s">
        <v>82</v>
      </c>
      <c r="M250" s="89" t="s">
        <v>82</v>
      </c>
      <c r="N250" s="87">
        <v>0</v>
      </c>
      <c r="O250" s="87">
        <v>0</v>
      </c>
      <c r="P250" s="87">
        <v>0</v>
      </c>
      <c r="Q250" s="87">
        <v>0</v>
      </c>
      <c r="R250" s="87">
        <v>0</v>
      </c>
      <c r="S250" s="87">
        <v>0</v>
      </c>
      <c r="T250" s="87">
        <v>0</v>
      </c>
      <c r="U250" s="87">
        <v>0</v>
      </c>
      <c r="V250" s="87">
        <v>0</v>
      </c>
      <c r="W250" s="87">
        <v>0</v>
      </c>
      <c r="X250" s="90">
        <v>0</v>
      </c>
      <c r="Y250" s="90">
        <v>0</v>
      </c>
      <c r="Z250" s="90">
        <v>0</v>
      </c>
      <c r="AA250" s="90">
        <v>0</v>
      </c>
      <c r="AB250" s="90">
        <v>0</v>
      </c>
      <c r="AC250" s="90">
        <v>0</v>
      </c>
      <c r="AD250" s="90">
        <v>0</v>
      </c>
      <c r="AE250" s="90">
        <v>0</v>
      </c>
      <c r="AF250" s="90">
        <v>0</v>
      </c>
      <c r="AG250" s="90">
        <v>0</v>
      </c>
      <c r="AH250" s="91">
        <v>0</v>
      </c>
      <c r="AI250" s="91" t="s">
        <v>83</v>
      </c>
      <c r="AJ250" s="91">
        <v>0</v>
      </c>
      <c r="AK250" s="128">
        <f>RANK(AH250,AH250:AJ250,1)-1</f>
        <v>0</v>
      </c>
      <c r="AL250" s="128">
        <f>RANK(AJ250,AH250:AJ250,1)-1</f>
        <v>0</v>
      </c>
      <c r="AT250" s="115"/>
      <c r="AU250" s="129" t="str">
        <f>D250</f>
        <v>C</v>
      </c>
      <c r="AV250" s="130" t="str">
        <f t="shared" si="386"/>
        <v>Tatjana TŠISTJAKOVA</v>
      </c>
      <c r="AW250" s="129" t="str">
        <f>G250</f>
        <v>Y</v>
      </c>
      <c r="AX250" s="130" t="str">
        <f t="shared" si="387"/>
        <v>Maria VINOGRADOVA (välis)</v>
      </c>
      <c r="AY250" s="129" t="str">
        <f>IF(AND(N250=0,O250=0),"",N250&amp;" - "&amp;O250)</f>
        <v/>
      </c>
      <c r="AZ250" s="129" t="str">
        <f>IF(AND(P250=0,Q250=0),"",P250&amp;" - "&amp;Q250)</f>
        <v/>
      </c>
      <c r="BA250" s="129" t="str">
        <f>IF(AND(R250=0,S250=0),"",R250&amp;" - "&amp;S250)</f>
        <v/>
      </c>
      <c r="BB250" s="129" t="str">
        <f>IF(AND(T250=0,U250=0),"",T250&amp;" - "&amp;U250)</f>
        <v/>
      </c>
      <c r="BC250" s="129" t="str">
        <f>IF(AND(V250=0,W250=0),"",V250&amp;" - "&amp;W250)</f>
        <v/>
      </c>
      <c r="BD250" s="131" t="str">
        <f>IF(AND(AH250=0,AJ250=0),"",AH250&amp;" - "&amp;AJ250)</f>
        <v/>
      </c>
      <c r="BE250" s="132">
        <f>BE249+AK250</f>
        <v>4</v>
      </c>
      <c r="BF250" s="132">
        <f>BF249+AL250</f>
        <v>1</v>
      </c>
      <c r="BH250" s="129" t="str">
        <f>D250</f>
        <v>C</v>
      </c>
      <c r="BI250" s="130" t="str">
        <f t="shared" si="388"/>
        <v>Tatjana TŠISTJAKOVA</v>
      </c>
      <c r="BJ250" s="129" t="str">
        <f>G250</f>
        <v>Y</v>
      </c>
      <c r="BK250" s="130" t="str">
        <f t="shared" si="389"/>
        <v>Maria VINOGRADOVA (välis)</v>
      </c>
      <c r="BL250" s="135" t="str">
        <f t="shared" si="391"/>
        <v/>
      </c>
      <c r="BM250" s="135" t="str">
        <f t="shared" si="392"/>
        <v/>
      </c>
      <c r="BN250" s="135" t="str">
        <f t="shared" si="393"/>
        <v/>
      </c>
      <c r="BO250" s="135" t="str">
        <f t="shared" si="394"/>
        <v/>
      </c>
      <c r="BP250" s="135" t="str">
        <f t="shared" si="395"/>
        <v/>
      </c>
      <c r="BQ250" s="135" t="str">
        <f t="shared" si="396"/>
        <v/>
      </c>
      <c r="BR250" s="135" t="str">
        <f t="shared" si="397"/>
        <v/>
      </c>
      <c r="BS250" s="135" t="str">
        <f t="shared" si="398"/>
        <v/>
      </c>
      <c r="BT250" s="135" t="str">
        <f t="shared" si="399"/>
        <v/>
      </c>
      <c r="BU250" s="135" t="str">
        <f t="shared" si="400"/>
        <v/>
      </c>
      <c r="BV250" s="136" t="str">
        <f>IF(AND(AH250=0,AJ250=0),"",AH250&amp;" - "&amp;AJ250)</f>
        <v/>
      </c>
      <c r="BW250" s="138">
        <f>BW249+AK250</f>
        <v>4</v>
      </c>
      <c r="BX250" s="138">
        <f>AL250+BX249</f>
        <v>1</v>
      </c>
      <c r="BZ250" s="109" t="str">
        <f>IF(BL250="","",BI250)</f>
        <v/>
      </c>
      <c r="CA250" s="109" t="str">
        <f>IF(BZ250="","",CA244)</f>
        <v/>
      </c>
      <c r="CB250" s="109" t="str">
        <f>IF(BL250="","",BK250)</f>
        <v/>
      </c>
      <c r="CC250" s="109" t="str">
        <f>IF(CB250="","",CC244)</f>
        <v/>
      </c>
      <c r="CE250" s="109" t="str">
        <f t="shared" si="321"/>
        <v>:</v>
      </c>
      <c r="CF250" s="109" t="str">
        <f>IF(AH250=AJ250,"",IF(AH250&gt;AJ250,E250,H250))</f>
        <v/>
      </c>
      <c r="CG250" s="109" t="str">
        <f>IF(AH250=AJ250,"",IF(AH250&gt;AJ250,H250,E250))</f>
        <v/>
      </c>
    </row>
    <row r="251" spans="1:85" hidden="1" outlineLevel="1">
      <c r="A251" s="153">
        <f t="shared" si="390"/>
        <v>25</v>
      </c>
      <c r="B251" s="96">
        <v>249</v>
      </c>
      <c r="C251" s="94">
        <v>5</v>
      </c>
      <c r="D251" s="94" t="s">
        <v>84</v>
      </c>
      <c r="E251" s="95" t="s">
        <v>109</v>
      </c>
      <c r="F251" s="94">
        <v>12</v>
      </c>
      <c r="G251" s="94" t="s">
        <v>88</v>
      </c>
      <c r="H251" s="95" t="s">
        <v>152</v>
      </c>
      <c r="I251" s="89" t="s">
        <v>82</v>
      </c>
      <c r="J251" s="89" t="s">
        <v>82</v>
      </c>
      <c r="K251" s="89" t="s">
        <v>82</v>
      </c>
      <c r="L251" s="89" t="s">
        <v>82</v>
      </c>
      <c r="M251" s="89" t="s">
        <v>82</v>
      </c>
      <c r="N251" s="96">
        <v>0</v>
      </c>
      <c r="O251" s="96">
        <v>0</v>
      </c>
      <c r="P251" s="96">
        <v>0</v>
      </c>
      <c r="Q251" s="96">
        <v>0</v>
      </c>
      <c r="R251" s="96">
        <v>0</v>
      </c>
      <c r="S251" s="96">
        <v>0</v>
      </c>
      <c r="T251" s="96">
        <v>0</v>
      </c>
      <c r="U251" s="96">
        <v>0</v>
      </c>
      <c r="V251" s="96">
        <v>0</v>
      </c>
      <c r="W251" s="96">
        <v>0</v>
      </c>
      <c r="X251" s="97">
        <v>0</v>
      </c>
      <c r="Y251" s="97">
        <v>0</v>
      </c>
      <c r="Z251" s="97">
        <v>0</v>
      </c>
      <c r="AA251" s="97">
        <v>0</v>
      </c>
      <c r="AB251" s="97">
        <v>0</v>
      </c>
      <c r="AC251" s="97">
        <v>0</v>
      </c>
      <c r="AD251" s="97">
        <v>0</v>
      </c>
      <c r="AE251" s="97">
        <v>0</v>
      </c>
      <c r="AF251" s="97">
        <v>0</v>
      </c>
      <c r="AG251" s="97">
        <v>0</v>
      </c>
      <c r="AH251" s="98">
        <v>0</v>
      </c>
      <c r="AI251" s="98" t="s">
        <v>83</v>
      </c>
      <c r="AJ251" s="98">
        <v>0</v>
      </c>
      <c r="AK251" s="128">
        <f>RANK(AH251,AH251:AJ251,1)-1</f>
        <v>0</v>
      </c>
      <c r="AL251" s="128">
        <f>RANK(AJ251,AH251:AJ251,1)-1</f>
        <v>0</v>
      </c>
      <c r="AM251" s="142">
        <v>1</v>
      </c>
      <c r="AN251" s="142">
        <v>1</v>
      </c>
      <c r="AT251" s="115"/>
      <c r="AU251" s="129" t="str">
        <f>D251</f>
        <v>B</v>
      </c>
      <c r="AV251" s="130" t="str">
        <f t="shared" si="386"/>
        <v>Reelica HANSON</v>
      </c>
      <c r="AW251" s="129" t="str">
        <f>G251</f>
        <v>Z</v>
      </c>
      <c r="AX251" s="130" t="str">
        <f t="shared" si="387"/>
        <v>Karina GRIGORJAN</v>
      </c>
      <c r="AY251" s="129" t="str">
        <f>IF(AND(N251=0,O251=0),"",N251&amp;" - "&amp;O251)</f>
        <v/>
      </c>
      <c r="AZ251" s="129" t="str">
        <f>IF(AND(P251=0,Q251=0),"",P251&amp;" - "&amp;Q251)</f>
        <v/>
      </c>
      <c r="BA251" s="129" t="str">
        <f>IF(AND(R251=0,S251=0),"",R251&amp;" - "&amp;S251)</f>
        <v/>
      </c>
      <c r="BB251" s="129" t="str">
        <f>IF(AND(T251=0,U251=0),"",T251&amp;" - "&amp;U251)</f>
        <v/>
      </c>
      <c r="BC251" s="129" t="str">
        <f>IF(AND(V251=0,W251=0),"",V251&amp;" - "&amp;W251)</f>
        <v/>
      </c>
      <c r="BD251" s="131" t="str">
        <f>IF(AND(AH251=0,AJ251=0),"",AH251&amp;" - "&amp;AJ251)</f>
        <v/>
      </c>
      <c r="BE251" s="132">
        <f>BE250+AK251</f>
        <v>4</v>
      </c>
      <c r="BF251" s="132">
        <f>BF250+AL251</f>
        <v>1</v>
      </c>
      <c r="BH251" s="129" t="str">
        <f>D251</f>
        <v>B</v>
      </c>
      <c r="BI251" s="130" t="str">
        <f t="shared" si="388"/>
        <v>Reelica HANSON</v>
      </c>
      <c r="BJ251" s="129" t="str">
        <f>G251</f>
        <v>Z</v>
      </c>
      <c r="BK251" s="130" t="str">
        <f t="shared" si="389"/>
        <v>Karina GRIGORJAN</v>
      </c>
      <c r="BL251" s="135" t="str">
        <f t="shared" si="391"/>
        <v/>
      </c>
      <c r="BM251" s="135" t="str">
        <f t="shared" si="392"/>
        <v/>
      </c>
      <c r="BN251" s="135" t="str">
        <f t="shared" si="393"/>
        <v/>
      </c>
      <c r="BO251" s="135" t="str">
        <f t="shared" si="394"/>
        <v/>
      </c>
      <c r="BP251" s="135" t="str">
        <f t="shared" si="395"/>
        <v/>
      </c>
      <c r="BQ251" s="135" t="str">
        <f t="shared" si="396"/>
        <v/>
      </c>
      <c r="BR251" s="135" t="str">
        <f t="shared" si="397"/>
        <v/>
      </c>
      <c r="BS251" s="135" t="str">
        <f t="shared" si="398"/>
        <v/>
      </c>
      <c r="BT251" s="135" t="str">
        <f t="shared" si="399"/>
        <v/>
      </c>
      <c r="BU251" s="135" t="str">
        <f t="shared" si="400"/>
        <v/>
      </c>
      <c r="BV251" s="136" t="str">
        <f>IF(AND(AH251=0,AJ251=0),"",AH251&amp;" - "&amp;AJ251)</f>
        <v/>
      </c>
      <c r="BW251" s="138">
        <f>BW250+AK251</f>
        <v>4</v>
      </c>
      <c r="BX251" s="138">
        <f>AL251+BX250</f>
        <v>1</v>
      </c>
      <c r="BZ251" s="109" t="str">
        <f>IF(BL251="","",BI251)</f>
        <v/>
      </c>
      <c r="CA251" s="109" t="str">
        <f>IF(BZ251="","",CA244)</f>
        <v/>
      </c>
      <c r="CB251" s="109" t="str">
        <f>IF(BL251="","",BK251)</f>
        <v/>
      </c>
      <c r="CC251" s="109" t="str">
        <f>IF(CB251="","",CC244)</f>
        <v/>
      </c>
      <c r="CE251" s="109" t="str">
        <f t="shared" si="321"/>
        <v>:</v>
      </c>
      <c r="CF251" s="109" t="str">
        <f>IF(AH251=AJ251,"",IF(AH251&gt;AJ251,E251,H251))</f>
        <v/>
      </c>
      <c r="CG251" s="109" t="str">
        <f>IF(AH251=AJ251,"",IF(AH251&gt;AJ251,H251,E251))</f>
        <v/>
      </c>
    </row>
    <row r="252" spans="1:85" hidden="1" outlineLevel="1">
      <c r="A252" s="154">
        <f t="shared" si="390"/>
        <v>25</v>
      </c>
      <c r="B252" s="101">
        <v>250</v>
      </c>
      <c r="C252" s="99"/>
      <c r="D252" s="99"/>
      <c r="E252" s="99"/>
      <c r="F252" s="99"/>
      <c r="G252" s="99"/>
      <c r="H252" s="99"/>
      <c r="I252" s="100"/>
      <c r="J252" s="100"/>
      <c r="K252" s="100"/>
      <c r="L252" s="100"/>
      <c r="M252" s="100"/>
      <c r="N252" s="101"/>
      <c r="O252" s="101"/>
      <c r="P252" s="101"/>
      <c r="Q252" s="101"/>
      <c r="R252" s="101"/>
      <c r="S252" s="101"/>
      <c r="T252" s="101"/>
      <c r="U252" s="101"/>
      <c r="V252" s="101"/>
      <c r="W252" s="101"/>
      <c r="X252" s="102"/>
      <c r="Y252" s="102"/>
      <c r="Z252" s="102"/>
      <c r="AA252" s="102"/>
      <c r="AB252" s="102"/>
      <c r="AC252" s="102"/>
      <c r="AD252" s="102"/>
      <c r="AE252" s="102"/>
      <c r="AF252" s="102"/>
      <c r="AG252" s="102"/>
      <c r="AH252" s="103"/>
      <c r="AI252" s="103"/>
      <c r="AJ252" s="104"/>
      <c r="AK252" s="144">
        <f>SUM(AK244:AK251)</f>
        <v>4</v>
      </c>
      <c r="AL252" s="144">
        <f>SUM(AL244:AL251)</f>
        <v>1</v>
      </c>
      <c r="AM252" s="145" t="str">
        <f>IF(OR(ISNA(E244),AK252=AL252),"",IF(D243&lt;G243,AK252&amp;" - "&amp;AL252,AL252&amp;" - "&amp;AK252))</f>
        <v>1 - 4</v>
      </c>
      <c r="AN252" s="145">
        <f>IF(OR(ISNA(E244),AK252=AL252),"",IF(VALUE(LEFT(AM252))&gt;VALUE(RIGHT(AM252)),2,1))</f>
        <v>1</v>
      </c>
      <c r="AT252" s="146"/>
      <c r="AU252" s="147"/>
      <c r="AV252" s="148"/>
      <c r="AW252" s="147"/>
      <c r="AX252" s="148"/>
      <c r="AY252" s="147"/>
      <c r="AZ252" s="147"/>
      <c r="BA252" s="147"/>
      <c r="BB252" s="147"/>
      <c r="BC252" s="149"/>
      <c r="BD252" s="150"/>
      <c r="BE252" s="151"/>
      <c r="BF252" s="151"/>
      <c r="BZ252" t="s">
        <v>140</v>
      </c>
      <c r="CE252" s="109" t="str">
        <f t="shared" si="321"/>
        <v>:</v>
      </c>
      <c r="CF252" s="109" t="s">
        <v>140</v>
      </c>
      <c r="CG252" s="109"/>
    </row>
    <row r="253" spans="1:85" s="109" customFormat="1" hidden="1" outlineLevel="1">
      <c r="A253" s="152">
        <f>A243+1</f>
        <v>26</v>
      </c>
      <c r="B253" s="79">
        <v>251</v>
      </c>
      <c r="C253" s="79">
        <v>3</v>
      </c>
      <c r="D253" s="80">
        <v>3</v>
      </c>
      <c r="E253" s="81" t="s">
        <v>46</v>
      </c>
      <c r="F253" s="79">
        <v>9</v>
      </c>
      <c r="G253" s="80">
        <v>4</v>
      </c>
      <c r="H253" s="81" t="s">
        <v>52</v>
      </c>
      <c r="I253" s="82"/>
      <c r="J253" s="83"/>
      <c r="K253" s="83"/>
      <c r="L253" s="83"/>
      <c r="M253" s="83"/>
      <c r="N253" s="84"/>
      <c r="O253" s="84"/>
      <c r="P253" s="84"/>
      <c r="Q253" s="84"/>
      <c r="R253" s="84"/>
      <c r="S253" s="84"/>
      <c r="T253" s="84"/>
      <c r="U253" s="84"/>
      <c r="V253" s="84"/>
      <c r="W253" s="84"/>
      <c r="X253" s="85"/>
      <c r="Y253" s="85"/>
      <c r="Z253" s="85"/>
      <c r="AA253" s="85"/>
      <c r="AB253" s="85"/>
      <c r="AC253" s="85"/>
      <c r="AD253" s="85"/>
      <c r="AE253" s="85"/>
      <c r="AF253" s="85"/>
      <c r="AG253" s="85"/>
      <c r="AH253" s="85"/>
      <c r="AI253" s="85"/>
      <c r="AJ253" s="86"/>
      <c r="AO253" s="109" t="s">
        <v>132</v>
      </c>
      <c r="AP253" s="109" t="s">
        <v>132</v>
      </c>
      <c r="AT253" s="119" t="str">
        <f>"Match no "&amp;A253</f>
        <v>Match no 26</v>
      </c>
      <c r="AU253" s="120">
        <f>BE261</f>
        <v>4</v>
      </c>
      <c r="AV253" s="121" t="str">
        <f t="shared" ref="AV253:AV261" si="402">E253</f>
        <v>LTK Narova</v>
      </c>
      <c r="AW253" s="120">
        <f>BF261</f>
        <v>1</v>
      </c>
      <c r="AX253" s="121" t="str">
        <f t="shared" ref="AX253:AX261" si="403">H253</f>
        <v>LTK Kalev</v>
      </c>
      <c r="AY253" s="122" t="s">
        <v>133</v>
      </c>
      <c r="AZ253" s="122" t="s">
        <v>134</v>
      </c>
      <c r="BA253" s="122" t="s">
        <v>135</v>
      </c>
      <c r="BB253" s="122" t="s">
        <v>136</v>
      </c>
      <c r="BC253" s="122" t="s">
        <v>137</v>
      </c>
      <c r="BD253" s="123" t="s">
        <v>138</v>
      </c>
      <c r="BE253" s="292" t="s">
        <v>139</v>
      </c>
      <c r="BF253" s="292"/>
      <c r="BH253" s="124">
        <f>AK262</f>
        <v>4</v>
      </c>
      <c r="BI253" s="125" t="str">
        <f t="shared" ref="BI253:BI261" si="404">E253</f>
        <v>LTK Narova</v>
      </c>
      <c r="BJ253" s="124">
        <f>AL262</f>
        <v>1</v>
      </c>
      <c r="BK253" s="125" t="str">
        <f t="shared" ref="BK253:BK261" si="405">H253</f>
        <v>LTK Kalev</v>
      </c>
      <c r="BL253" s="287" t="s">
        <v>133</v>
      </c>
      <c r="BM253" s="288"/>
      <c r="BN253" s="287" t="s">
        <v>134</v>
      </c>
      <c r="BO253" s="288"/>
      <c r="BP253" s="287" t="s">
        <v>135</v>
      </c>
      <c r="BQ253" s="288"/>
      <c r="BR253" s="287" t="s">
        <v>136</v>
      </c>
      <c r="BS253" s="288"/>
      <c r="BT253" s="287" t="s">
        <v>137</v>
      </c>
      <c r="BU253" s="288"/>
      <c r="BV253" s="126" t="s">
        <v>138</v>
      </c>
      <c r="BW253" s="289" t="s">
        <v>139</v>
      </c>
      <c r="BX253" s="290"/>
      <c r="BZ253" s="109" t="s">
        <v>140</v>
      </c>
      <c r="CE253" s="109" t="str">
        <f t="shared" si="321"/>
        <v>s:G</v>
      </c>
      <c r="CF253" s="109" t="s">
        <v>140</v>
      </c>
    </row>
    <row r="254" spans="1:85" s="109" customFormat="1" hidden="1" outlineLevel="1">
      <c r="A254" s="116">
        <f t="shared" ref="A254:A262" si="406">A244+1</f>
        <v>26</v>
      </c>
      <c r="B254" s="87">
        <v>252</v>
      </c>
      <c r="C254" s="87">
        <v>4</v>
      </c>
      <c r="D254" s="87" t="s">
        <v>77</v>
      </c>
      <c r="E254" s="88" t="s">
        <v>117</v>
      </c>
      <c r="F254" s="87">
        <v>11</v>
      </c>
      <c r="G254" s="87" t="s">
        <v>78</v>
      </c>
      <c r="H254" s="88" t="s">
        <v>118</v>
      </c>
      <c r="I254" s="89" t="s">
        <v>81</v>
      </c>
      <c r="J254" s="89" t="s">
        <v>91</v>
      </c>
      <c r="K254" s="89" t="s">
        <v>95</v>
      </c>
      <c r="L254" s="89" t="s">
        <v>80</v>
      </c>
      <c r="M254" s="89" t="s">
        <v>82</v>
      </c>
      <c r="N254" s="87">
        <v>11</v>
      </c>
      <c r="O254" s="87">
        <v>3</v>
      </c>
      <c r="P254" s="87">
        <v>8</v>
      </c>
      <c r="Q254" s="87">
        <v>11</v>
      </c>
      <c r="R254" s="87">
        <v>12</v>
      </c>
      <c r="S254" s="87">
        <v>10</v>
      </c>
      <c r="T254" s="87">
        <v>11</v>
      </c>
      <c r="U254" s="87">
        <v>8</v>
      </c>
      <c r="V254" s="87">
        <v>0</v>
      </c>
      <c r="W254" s="87">
        <v>0</v>
      </c>
      <c r="X254" s="90">
        <v>1</v>
      </c>
      <c r="Y254" s="90">
        <v>0</v>
      </c>
      <c r="Z254" s="90">
        <v>1</v>
      </c>
      <c r="AA254" s="90">
        <v>1</v>
      </c>
      <c r="AB254" s="90">
        <v>0</v>
      </c>
      <c r="AC254" s="90">
        <v>0</v>
      </c>
      <c r="AD254" s="90">
        <v>1</v>
      </c>
      <c r="AE254" s="90">
        <v>0</v>
      </c>
      <c r="AF254" s="90">
        <v>0</v>
      </c>
      <c r="AG254" s="90">
        <v>0</v>
      </c>
      <c r="AH254" s="91">
        <v>3</v>
      </c>
      <c r="AI254" s="91" t="s">
        <v>83</v>
      </c>
      <c r="AJ254" s="91">
        <v>1</v>
      </c>
      <c r="AK254" s="128">
        <f>RANK(AH254,AH254:AJ254,1)-1</f>
        <v>1</v>
      </c>
      <c r="AL254" s="128">
        <f>RANK(AJ254,AH254:AJ254,1)-1</f>
        <v>0</v>
      </c>
      <c r="AT254" s="115" t="str">
        <f>VLOOKUP(A253,Voor,4)&amp;" kell "&amp;TEXT(VLOOKUP(A253,Voor,5),"hh:mm")</f>
        <v>VII voor kell 16:00</v>
      </c>
      <c r="AU254" s="129" t="str">
        <f>D254</f>
        <v>A</v>
      </c>
      <c r="AV254" s="130" t="str">
        <f t="shared" si="402"/>
        <v>Vitalia REINOL</v>
      </c>
      <c r="AW254" s="129" t="str">
        <f>G254</f>
        <v>Y</v>
      </c>
      <c r="AX254" s="130" t="str">
        <f t="shared" si="403"/>
        <v>Pille VEESAAR</v>
      </c>
      <c r="AY254" s="129" t="str">
        <f>IF(AND(N254=0,O254=0),"",N254&amp;" - "&amp;O254)</f>
        <v>11 - 3</v>
      </c>
      <c r="AZ254" s="129" t="str">
        <f>IF(AND(P254=0,Q254=0),"",P254&amp;" - "&amp;Q254)</f>
        <v>8 - 11</v>
      </c>
      <c r="BA254" s="129" t="str">
        <f>IF(AND(R254=0,S254=0),"",R254&amp;" - "&amp;S254)</f>
        <v>12 - 10</v>
      </c>
      <c r="BB254" s="129" t="str">
        <f>IF(AND(T254=0,U254=0),"",T254&amp;" - "&amp;U254)</f>
        <v>11 - 8</v>
      </c>
      <c r="BC254" s="129" t="str">
        <f>IF(AND(V254=0,W254=0),"",V254&amp;" - "&amp;W254)</f>
        <v/>
      </c>
      <c r="BD254" s="131" t="str">
        <f>IF(AND(AH254=0,AJ254=0),"",AH254&amp;" - "&amp;AJ254)</f>
        <v>3 - 1</v>
      </c>
      <c r="BE254" s="132">
        <f>AK254</f>
        <v>1</v>
      </c>
      <c r="BF254" s="132">
        <f>AL254</f>
        <v>0</v>
      </c>
      <c r="BH254" s="133" t="str">
        <f>D254</f>
        <v>A</v>
      </c>
      <c r="BI254" s="134" t="str">
        <f t="shared" si="404"/>
        <v>Vitalia REINOL</v>
      </c>
      <c r="BJ254" s="133" t="str">
        <f>G254</f>
        <v>Y</v>
      </c>
      <c r="BK254" s="134" t="str">
        <f t="shared" si="405"/>
        <v>Pille VEESAAR</v>
      </c>
      <c r="BL254" s="135">
        <f t="shared" ref="BL254:BL261" si="407">IF(AND(N254=0,O254=0),"",N254)</f>
        <v>11</v>
      </c>
      <c r="BM254" s="135">
        <f t="shared" ref="BM254:BM261" si="408">IF(AND(N254=0,O254=0),"",O254)</f>
        <v>3</v>
      </c>
      <c r="BN254" s="135">
        <f t="shared" ref="BN254:BN261" si="409">IF(AND(P254=0,Q254=0),"",P254)</f>
        <v>8</v>
      </c>
      <c r="BO254" s="135">
        <f t="shared" ref="BO254:BO261" si="410">IF(AND(P254=0,Q254=0),"",Q254)</f>
        <v>11</v>
      </c>
      <c r="BP254" s="135">
        <f t="shared" ref="BP254:BP261" si="411">IF(AND(R254=0,S254=0),"",R254)</f>
        <v>12</v>
      </c>
      <c r="BQ254" s="135">
        <f t="shared" ref="BQ254:BQ261" si="412">IF(AND(R254=0,S254=0),"",S254)</f>
        <v>10</v>
      </c>
      <c r="BR254" s="135">
        <f t="shared" ref="BR254:BR261" si="413">IF(AND(T254=0,U254=0),"",T254)</f>
        <v>11</v>
      </c>
      <c r="BS254" s="135">
        <f t="shared" ref="BS254:BS261" si="414">IF(AND(T254=0,U254=0),"",U254)</f>
        <v>8</v>
      </c>
      <c r="BT254" s="135" t="str">
        <f t="shared" ref="BT254:BT261" si="415">IF(AND(V254=0,W254=0),"",V254)</f>
        <v/>
      </c>
      <c r="BU254" s="135" t="str">
        <f t="shared" ref="BU254:BU261" si="416">IF(AND(V254=0,W254=0),"",W254)</f>
        <v/>
      </c>
      <c r="BV254" s="136" t="str">
        <f>IF(AND(AH254=0,AJ254=0),"",AH254&amp;" - "&amp;AJ254)</f>
        <v>3 - 1</v>
      </c>
      <c r="BW254" s="137">
        <f>AK254</f>
        <v>1</v>
      </c>
      <c r="BX254" s="137">
        <f>AL254</f>
        <v>0</v>
      </c>
      <c r="BZ254" s="109" t="str">
        <f>IF(BL254="","",BI254)</f>
        <v>Vitalia REINOL</v>
      </c>
      <c r="CA254" s="109" t="str">
        <f>IF(BZ254="","",BI253)</f>
        <v>LTK Narova</v>
      </c>
      <c r="CB254" s="109" t="str">
        <f>IF(BL254="","",BK254)</f>
        <v>Pille VEESAAR</v>
      </c>
      <c r="CC254" s="109" t="str">
        <f>IF(CB254="","",BK253)</f>
        <v>LTK Kalev</v>
      </c>
      <c r="CE254" s="109" t="str">
        <f t="shared" si="321"/>
        <v>3:1</v>
      </c>
      <c r="CF254" s="109" t="str">
        <f>IF(AH254=AJ254,"",IF(AH254&gt;AJ254,E254,H254))</f>
        <v>Vitalia REINOL</v>
      </c>
      <c r="CG254" s="109" t="str">
        <f>IF(AH254=AJ254,"",IF(AH254&gt;AJ254,H254,E254))</f>
        <v>Pille VEESAAR</v>
      </c>
    </row>
    <row r="255" spans="1:85" s="109" customFormat="1" hidden="1" outlineLevel="1">
      <c r="A255" s="116">
        <f t="shared" si="406"/>
        <v>26</v>
      </c>
      <c r="B255" s="87">
        <v>253</v>
      </c>
      <c r="C255" s="87">
        <v>5</v>
      </c>
      <c r="D255" s="87" t="s">
        <v>84</v>
      </c>
      <c r="E255" s="88" t="s">
        <v>119</v>
      </c>
      <c r="F255" s="87">
        <v>10</v>
      </c>
      <c r="G255" s="87" t="s">
        <v>85</v>
      </c>
      <c r="H255" s="88" t="s">
        <v>116</v>
      </c>
      <c r="I255" s="89" t="s">
        <v>80</v>
      </c>
      <c r="J255" s="89" t="s">
        <v>100</v>
      </c>
      <c r="K255" s="89" t="s">
        <v>80</v>
      </c>
      <c r="L255" s="89" t="s">
        <v>80</v>
      </c>
      <c r="M255" s="89" t="s">
        <v>82</v>
      </c>
      <c r="N255" s="87">
        <v>11</v>
      </c>
      <c r="O255" s="87">
        <v>8</v>
      </c>
      <c r="P255" s="87">
        <v>9</v>
      </c>
      <c r="Q255" s="87">
        <v>11</v>
      </c>
      <c r="R255" s="87">
        <v>11</v>
      </c>
      <c r="S255" s="87">
        <v>8</v>
      </c>
      <c r="T255" s="87">
        <v>11</v>
      </c>
      <c r="U255" s="87">
        <v>8</v>
      </c>
      <c r="V255" s="87">
        <v>0</v>
      </c>
      <c r="W255" s="87">
        <v>0</v>
      </c>
      <c r="X255" s="90">
        <v>1</v>
      </c>
      <c r="Y255" s="90">
        <v>0</v>
      </c>
      <c r="Z255" s="90">
        <v>1</v>
      </c>
      <c r="AA255" s="90">
        <v>1</v>
      </c>
      <c r="AB255" s="90">
        <v>0</v>
      </c>
      <c r="AC255" s="90">
        <v>0</v>
      </c>
      <c r="AD255" s="90">
        <v>1</v>
      </c>
      <c r="AE255" s="90">
        <v>0</v>
      </c>
      <c r="AF255" s="90">
        <v>0</v>
      </c>
      <c r="AG255" s="90">
        <v>0</v>
      </c>
      <c r="AH255" s="91">
        <v>3</v>
      </c>
      <c r="AI255" s="91" t="s">
        <v>83</v>
      </c>
      <c r="AJ255" s="91">
        <v>1</v>
      </c>
      <c r="AK255" s="128">
        <f>RANK(AH255,AH255:AJ255,1)-1</f>
        <v>1</v>
      </c>
      <c r="AL255" s="128">
        <f>RANK(AJ255,AH255:AJ255,1)-1</f>
        <v>0</v>
      </c>
      <c r="AT255" s="115" t="str">
        <f>"Laud: "&amp;VLOOKUP(A253,Voor,8)</f>
        <v>Laud: 2</v>
      </c>
      <c r="AU255" s="129" t="str">
        <f>D255</f>
        <v>B</v>
      </c>
      <c r="AV255" s="130" t="str">
        <f t="shared" si="402"/>
        <v>Anastassia MELNIKOVA</v>
      </c>
      <c r="AW255" s="129" t="str">
        <f>G255</f>
        <v>X</v>
      </c>
      <c r="AX255" s="130" t="str">
        <f t="shared" si="403"/>
        <v>Merje AAS</v>
      </c>
      <c r="AY255" s="129" t="str">
        <f>IF(AND(N255=0,O255=0),"",N255&amp;" - "&amp;O255)</f>
        <v>11 - 8</v>
      </c>
      <c r="AZ255" s="129" t="str">
        <f>IF(AND(P255=0,Q255=0),"",P255&amp;" - "&amp;Q255)</f>
        <v>9 - 11</v>
      </c>
      <c r="BA255" s="129" t="str">
        <f>IF(AND(R255=0,S255=0),"",R255&amp;" - "&amp;S255)</f>
        <v>11 - 8</v>
      </c>
      <c r="BB255" s="129" t="str">
        <f>IF(AND(T255=0,U255=0),"",T255&amp;" - "&amp;U255)</f>
        <v>11 - 8</v>
      </c>
      <c r="BC255" s="129" t="str">
        <f>IF(AND(V255=0,W255=0),"",V255&amp;" - "&amp;W255)</f>
        <v/>
      </c>
      <c r="BD255" s="131" t="str">
        <f>IF(AND(AH255=0,AJ255=0),"",AH255&amp;" - "&amp;AJ255)</f>
        <v>3 - 1</v>
      </c>
      <c r="BE255" s="132">
        <f t="shared" ref="BE255:BF257" si="417">BE254+AK255</f>
        <v>2</v>
      </c>
      <c r="BF255" s="132">
        <f t="shared" si="417"/>
        <v>0</v>
      </c>
      <c r="BH255" s="129" t="str">
        <f>D255</f>
        <v>B</v>
      </c>
      <c r="BI255" s="130" t="str">
        <f t="shared" si="404"/>
        <v>Anastassia MELNIKOVA</v>
      </c>
      <c r="BJ255" s="129" t="str">
        <f>G255</f>
        <v>X</v>
      </c>
      <c r="BK255" s="130" t="str">
        <f t="shared" si="405"/>
        <v>Merje AAS</v>
      </c>
      <c r="BL255" s="135">
        <f t="shared" si="407"/>
        <v>11</v>
      </c>
      <c r="BM255" s="135">
        <f t="shared" si="408"/>
        <v>8</v>
      </c>
      <c r="BN255" s="135">
        <f t="shared" si="409"/>
        <v>9</v>
      </c>
      <c r="BO255" s="135">
        <f t="shared" si="410"/>
        <v>11</v>
      </c>
      <c r="BP255" s="135">
        <f t="shared" si="411"/>
        <v>11</v>
      </c>
      <c r="BQ255" s="135">
        <f t="shared" si="412"/>
        <v>8</v>
      </c>
      <c r="BR255" s="135">
        <f t="shared" si="413"/>
        <v>11</v>
      </c>
      <c r="BS255" s="135">
        <f t="shared" si="414"/>
        <v>8</v>
      </c>
      <c r="BT255" s="135" t="str">
        <f t="shared" si="415"/>
        <v/>
      </c>
      <c r="BU255" s="135" t="str">
        <f t="shared" si="416"/>
        <v/>
      </c>
      <c r="BV255" s="136" t="str">
        <f>IF(AND(AH255=0,AJ255=0),"",AH255&amp;" - "&amp;AJ255)</f>
        <v>3 - 1</v>
      </c>
      <c r="BW255" s="138">
        <f>BW254+AK255</f>
        <v>2</v>
      </c>
      <c r="BX255" s="138">
        <f>AL255+BX254</f>
        <v>0</v>
      </c>
      <c r="BZ255" s="109" t="str">
        <f>IF(BL255="","",BI255)</f>
        <v>Anastassia MELNIKOVA</v>
      </c>
      <c r="CA255" s="109" t="str">
        <f>IF(BZ255="","",CA254)</f>
        <v>LTK Narova</v>
      </c>
      <c r="CB255" s="109" t="str">
        <f>IF(BL255="","",BK255)</f>
        <v>Merje AAS</v>
      </c>
      <c r="CC255" s="109" t="str">
        <f>IF(CB255="","",CC254)</f>
        <v>LTK Kalev</v>
      </c>
      <c r="CE255" s="109" t="str">
        <f t="shared" si="321"/>
        <v>3:1</v>
      </c>
      <c r="CF255" s="109" t="str">
        <f>IF(AH255=AJ255,"",IF(AH255&gt;AJ255,E255,H255))</f>
        <v>Anastassia MELNIKOVA</v>
      </c>
      <c r="CG255" s="109" t="str">
        <f>IF(AH255=AJ255,"",IF(AH255&gt;AJ255,H255,E255))</f>
        <v>Merje AAS</v>
      </c>
    </row>
    <row r="256" spans="1:85" s="109" customFormat="1" hidden="1" outlineLevel="1">
      <c r="A256" s="116">
        <f t="shared" si="406"/>
        <v>26</v>
      </c>
      <c r="B256" s="87">
        <v>254</v>
      </c>
      <c r="C256" s="87">
        <v>6</v>
      </c>
      <c r="D256" s="87" t="s">
        <v>87</v>
      </c>
      <c r="E256" s="88" t="s">
        <v>127</v>
      </c>
      <c r="F256" s="87">
        <v>12</v>
      </c>
      <c r="G256" s="87" t="s">
        <v>88</v>
      </c>
      <c r="H256" s="88" t="s">
        <v>159</v>
      </c>
      <c r="I256" s="89" t="s">
        <v>80</v>
      </c>
      <c r="J256" s="89" t="s">
        <v>86</v>
      </c>
      <c r="K256" s="89" t="s">
        <v>94</v>
      </c>
      <c r="L256" s="89" t="s">
        <v>82</v>
      </c>
      <c r="M256" s="89" t="s">
        <v>82</v>
      </c>
      <c r="N256" s="87">
        <v>11</v>
      </c>
      <c r="O256" s="87">
        <v>8</v>
      </c>
      <c r="P256" s="87">
        <v>11</v>
      </c>
      <c r="Q256" s="87">
        <v>6</v>
      </c>
      <c r="R256" s="87">
        <v>11</v>
      </c>
      <c r="S256" s="87">
        <v>9</v>
      </c>
      <c r="T256" s="87">
        <v>0</v>
      </c>
      <c r="U256" s="87">
        <v>0</v>
      </c>
      <c r="V256" s="87">
        <v>0</v>
      </c>
      <c r="W256" s="87">
        <v>0</v>
      </c>
      <c r="X256" s="90">
        <v>1</v>
      </c>
      <c r="Y256" s="90">
        <v>1</v>
      </c>
      <c r="Z256" s="90">
        <v>1</v>
      </c>
      <c r="AA256" s="90">
        <v>0</v>
      </c>
      <c r="AB256" s="90">
        <v>0</v>
      </c>
      <c r="AC256" s="90">
        <v>0</v>
      </c>
      <c r="AD256" s="90">
        <v>0</v>
      </c>
      <c r="AE256" s="90">
        <v>0</v>
      </c>
      <c r="AF256" s="90">
        <v>0</v>
      </c>
      <c r="AG256" s="90">
        <v>0</v>
      </c>
      <c r="AH256" s="91">
        <v>3</v>
      </c>
      <c r="AI256" s="91" t="s">
        <v>83</v>
      </c>
      <c r="AJ256" s="91">
        <v>0</v>
      </c>
      <c r="AK256" s="128">
        <f>RANK(AH256,AH256:AJ256,1)-1</f>
        <v>1</v>
      </c>
      <c r="AL256" s="128">
        <f>RANK(AJ256,AH256:AJ256,1)-1</f>
        <v>0</v>
      </c>
      <c r="AT256" s="115"/>
      <c r="AU256" s="129" t="str">
        <f>D256</f>
        <v>C</v>
      </c>
      <c r="AV256" s="130" t="str">
        <f t="shared" si="402"/>
        <v>Arina LITVINOVA</v>
      </c>
      <c r="AW256" s="129" t="str">
        <f>G256</f>
        <v>Z</v>
      </c>
      <c r="AX256" s="130" t="str">
        <f t="shared" si="403"/>
        <v>Kai THORNBECH</v>
      </c>
      <c r="AY256" s="129" t="str">
        <f>IF(AND(N256=0,O256=0),"",N256&amp;" - "&amp;O256)</f>
        <v>11 - 8</v>
      </c>
      <c r="AZ256" s="129" t="str">
        <f>IF(AND(P256=0,Q256=0),"",P256&amp;" - "&amp;Q256)</f>
        <v>11 - 6</v>
      </c>
      <c r="BA256" s="129" t="str">
        <f>IF(AND(R256=0,S256=0),"",R256&amp;" - "&amp;S256)</f>
        <v>11 - 9</v>
      </c>
      <c r="BB256" s="129" t="str">
        <f>IF(AND(T256=0,U256=0),"",T256&amp;" - "&amp;U256)</f>
        <v/>
      </c>
      <c r="BC256" s="129" t="str">
        <f>IF(AND(V256=0,W256=0),"",V256&amp;" - "&amp;W256)</f>
        <v/>
      </c>
      <c r="BD256" s="131" t="str">
        <f>IF(AND(AH256=0,AJ256=0),"",AH256&amp;" - "&amp;AJ256)</f>
        <v>3 - 0</v>
      </c>
      <c r="BE256" s="132">
        <f t="shared" si="417"/>
        <v>3</v>
      </c>
      <c r="BF256" s="132">
        <f t="shared" si="417"/>
        <v>0</v>
      </c>
      <c r="BH256" s="129" t="str">
        <f>D256</f>
        <v>C</v>
      </c>
      <c r="BI256" s="130" t="str">
        <f t="shared" si="404"/>
        <v>Arina LITVINOVA</v>
      </c>
      <c r="BJ256" s="129" t="str">
        <f>G256</f>
        <v>Z</v>
      </c>
      <c r="BK256" s="130" t="str">
        <f t="shared" si="405"/>
        <v>Kai THORNBECH</v>
      </c>
      <c r="BL256" s="135">
        <f t="shared" si="407"/>
        <v>11</v>
      </c>
      <c r="BM256" s="135">
        <f t="shared" si="408"/>
        <v>8</v>
      </c>
      <c r="BN256" s="135">
        <f t="shared" si="409"/>
        <v>11</v>
      </c>
      <c r="BO256" s="135">
        <f t="shared" si="410"/>
        <v>6</v>
      </c>
      <c r="BP256" s="135">
        <f t="shared" si="411"/>
        <v>11</v>
      </c>
      <c r="BQ256" s="135">
        <f t="shared" si="412"/>
        <v>9</v>
      </c>
      <c r="BR256" s="135" t="str">
        <f t="shared" si="413"/>
        <v/>
      </c>
      <c r="BS256" s="135" t="str">
        <f t="shared" si="414"/>
        <v/>
      </c>
      <c r="BT256" s="135" t="str">
        <f t="shared" si="415"/>
        <v/>
      </c>
      <c r="BU256" s="135" t="str">
        <f t="shared" si="416"/>
        <v/>
      </c>
      <c r="BV256" s="136" t="str">
        <f>IF(AND(AH256=0,AJ256=0),"",AH256&amp;" - "&amp;AJ256)</f>
        <v>3 - 0</v>
      </c>
      <c r="BW256" s="138">
        <f>BW255+AK256</f>
        <v>3</v>
      </c>
      <c r="BX256" s="138">
        <f>AL256+BX255</f>
        <v>0</v>
      </c>
      <c r="BZ256" s="109" t="str">
        <f>IF(BL256="","",BI256)</f>
        <v>Arina LITVINOVA</v>
      </c>
      <c r="CA256" s="109" t="str">
        <f>IF(BZ256="","",CA254)</f>
        <v>LTK Narova</v>
      </c>
      <c r="CB256" s="109" t="str">
        <f>IF(BL256="","",BK256)</f>
        <v>Kai THORNBECH</v>
      </c>
      <c r="CC256" s="109" t="str">
        <f>IF(CB256="","",CC254)</f>
        <v>LTK Kalev</v>
      </c>
      <c r="CE256" s="109" t="str">
        <f t="shared" si="321"/>
        <v>3:0</v>
      </c>
      <c r="CF256" s="109" t="str">
        <f>IF(AH256=AJ256,"",IF(AH256&gt;AJ256,E256,H256))</f>
        <v>Arina LITVINOVA</v>
      </c>
      <c r="CG256" s="109" t="str">
        <f>IF(AH256=AJ256,"",IF(AH256&gt;AJ256,H256,E256))</f>
        <v>Kai THORNBECH</v>
      </c>
    </row>
    <row r="257" spans="1:85" s="109" customFormat="1" hidden="1" outlineLevel="1">
      <c r="A257" s="116">
        <f t="shared" si="406"/>
        <v>26</v>
      </c>
      <c r="B257" s="87">
        <v>255</v>
      </c>
      <c r="C257" s="92">
        <v>4</v>
      </c>
      <c r="D257" s="87"/>
      <c r="E257" s="88" t="s">
        <v>117</v>
      </c>
      <c r="F257" s="92">
        <v>12</v>
      </c>
      <c r="G257" s="87"/>
      <c r="H257" s="88" t="s">
        <v>159</v>
      </c>
      <c r="I257" s="291" t="s">
        <v>91</v>
      </c>
      <c r="J257" s="291" t="s">
        <v>99</v>
      </c>
      <c r="K257" s="291" t="s">
        <v>99</v>
      </c>
      <c r="L257" s="291" t="s">
        <v>82</v>
      </c>
      <c r="M257" s="291" t="s">
        <v>82</v>
      </c>
      <c r="N257" s="285">
        <v>8</v>
      </c>
      <c r="O257" s="285">
        <v>11</v>
      </c>
      <c r="P257" s="285">
        <v>5</v>
      </c>
      <c r="Q257" s="285">
        <v>11</v>
      </c>
      <c r="R257" s="285">
        <v>5</v>
      </c>
      <c r="S257" s="285">
        <v>11</v>
      </c>
      <c r="T257" s="285">
        <v>0</v>
      </c>
      <c r="U257" s="285">
        <v>0</v>
      </c>
      <c r="V257" s="285">
        <v>0</v>
      </c>
      <c r="W257" s="285">
        <v>0</v>
      </c>
      <c r="X257" s="293">
        <v>0</v>
      </c>
      <c r="Y257" s="293">
        <v>0</v>
      </c>
      <c r="Z257" s="293">
        <v>0</v>
      </c>
      <c r="AA257" s="293">
        <v>0</v>
      </c>
      <c r="AB257" s="293">
        <v>0</v>
      </c>
      <c r="AC257" s="293">
        <v>1</v>
      </c>
      <c r="AD257" s="293">
        <v>1</v>
      </c>
      <c r="AE257" s="293">
        <v>1</v>
      </c>
      <c r="AF257" s="293">
        <v>0</v>
      </c>
      <c r="AG257" s="293">
        <v>0</v>
      </c>
      <c r="AH257" s="295">
        <v>0</v>
      </c>
      <c r="AI257" s="295" t="s">
        <v>83</v>
      </c>
      <c r="AJ257" s="295">
        <v>3</v>
      </c>
      <c r="AK257" s="298">
        <f>RANK(AH257,AH257:AJ257,1)-1</f>
        <v>0</v>
      </c>
      <c r="AL257" s="299">
        <f>RANK(AJ257,AH257:AJ257,1)-1</f>
        <v>1</v>
      </c>
      <c r="AT257" s="115"/>
      <c r="AU257" s="300" t="s">
        <v>143</v>
      </c>
      <c r="AV257" s="130" t="str">
        <f t="shared" si="402"/>
        <v>Vitalia REINOL</v>
      </c>
      <c r="AW257" s="300" t="s">
        <v>143</v>
      </c>
      <c r="AX257" s="130" t="str">
        <f t="shared" si="403"/>
        <v>Kai THORNBECH</v>
      </c>
      <c r="AY257" s="302" t="str">
        <f>IF(AND(N257=0,O257=0),"",N257&amp;" - "&amp;O257)</f>
        <v>8 - 11</v>
      </c>
      <c r="AZ257" s="302" t="str">
        <f>IF(AND(P257=0,Q257=0),"",P257&amp;" - "&amp;Q257)</f>
        <v>5 - 11</v>
      </c>
      <c r="BA257" s="302" t="str">
        <f>IF(AND(R257=0,S257=0),"",R257&amp;" - "&amp;S257)</f>
        <v>5 - 11</v>
      </c>
      <c r="BB257" s="302" t="str">
        <f>IF(AND(T257=0,U257=0),"",T257&amp;" - "&amp;U257)</f>
        <v/>
      </c>
      <c r="BC257" s="302" t="str">
        <f>IF(AND(V257=0,W257=0),"",V257&amp;" - "&amp;W257)</f>
        <v/>
      </c>
      <c r="BD257" s="309" t="str">
        <f>IF(AND(AH257=0,AJ257=0),"",AH257&amp;" - "&amp;AJ257)</f>
        <v>0 - 3</v>
      </c>
      <c r="BE257" s="297">
        <f t="shared" si="417"/>
        <v>3</v>
      </c>
      <c r="BF257" s="297">
        <f t="shared" si="417"/>
        <v>1</v>
      </c>
      <c r="BH257" s="129"/>
      <c r="BI257" s="130" t="str">
        <f t="shared" si="404"/>
        <v>Vitalia REINOL</v>
      </c>
      <c r="BJ257" s="129"/>
      <c r="BK257" s="130" t="str">
        <f t="shared" si="405"/>
        <v>Kai THORNBECH</v>
      </c>
      <c r="BL257" s="305">
        <f t="shared" si="407"/>
        <v>8</v>
      </c>
      <c r="BM257" s="305">
        <f t="shared" si="408"/>
        <v>11</v>
      </c>
      <c r="BN257" s="305">
        <f t="shared" si="409"/>
        <v>5</v>
      </c>
      <c r="BO257" s="305">
        <f t="shared" si="410"/>
        <v>11</v>
      </c>
      <c r="BP257" s="305">
        <f t="shared" si="411"/>
        <v>5</v>
      </c>
      <c r="BQ257" s="305">
        <f t="shared" si="412"/>
        <v>11</v>
      </c>
      <c r="BR257" s="305" t="str">
        <f t="shared" si="413"/>
        <v/>
      </c>
      <c r="BS257" s="305" t="str">
        <f t="shared" si="414"/>
        <v/>
      </c>
      <c r="BT257" s="305" t="str">
        <f t="shared" si="415"/>
        <v/>
      </c>
      <c r="BU257" s="305" t="str">
        <f t="shared" si="416"/>
        <v/>
      </c>
      <c r="BV257" s="307" t="str">
        <f>IF(AND(AH257=0,AJ257=0),"",AH257&amp;" - "&amp;AJ257)</f>
        <v>0 - 3</v>
      </c>
      <c r="BW257" s="303">
        <f>AK257+BW256</f>
        <v>3</v>
      </c>
      <c r="BX257" s="303">
        <f>AL257+BX256</f>
        <v>1</v>
      </c>
      <c r="CE257" s="109" t="str">
        <f t="shared" si="321"/>
        <v>3:0</v>
      </c>
    </row>
    <row r="258" spans="1:85" s="109" customFormat="1" hidden="1" outlineLevel="1">
      <c r="A258" s="116">
        <f t="shared" si="406"/>
        <v>26</v>
      </c>
      <c r="B258" s="87">
        <v>256</v>
      </c>
      <c r="C258" s="92">
        <v>6</v>
      </c>
      <c r="D258" s="87"/>
      <c r="E258" s="88" t="s">
        <v>127</v>
      </c>
      <c r="F258" s="92">
        <v>13</v>
      </c>
      <c r="G258" s="87"/>
      <c r="H258" s="88" t="s">
        <v>120</v>
      </c>
      <c r="I258" s="291"/>
      <c r="J258" s="291"/>
      <c r="K258" s="291"/>
      <c r="L258" s="291"/>
      <c r="M258" s="291"/>
      <c r="N258" s="286"/>
      <c r="O258" s="286"/>
      <c r="P258" s="286"/>
      <c r="Q258" s="286"/>
      <c r="R258" s="286"/>
      <c r="S258" s="286"/>
      <c r="T258" s="286"/>
      <c r="U258" s="286"/>
      <c r="V258" s="286"/>
      <c r="W258" s="286"/>
      <c r="X258" s="294"/>
      <c r="Y258" s="294"/>
      <c r="Z258" s="294"/>
      <c r="AA258" s="294"/>
      <c r="AB258" s="294"/>
      <c r="AC258" s="294"/>
      <c r="AD258" s="294"/>
      <c r="AE258" s="294"/>
      <c r="AF258" s="294"/>
      <c r="AG258" s="294"/>
      <c r="AH258" s="296"/>
      <c r="AI258" s="296"/>
      <c r="AJ258" s="296"/>
      <c r="AK258" s="298"/>
      <c r="AL258" s="299"/>
      <c r="AT258" s="115"/>
      <c r="AU258" s="301"/>
      <c r="AV258" s="130" t="str">
        <f t="shared" si="402"/>
        <v>Arina LITVINOVA</v>
      </c>
      <c r="AW258" s="301"/>
      <c r="AX258" s="130" t="str">
        <f t="shared" si="403"/>
        <v>Kätlin LATT</v>
      </c>
      <c r="AY258" s="302"/>
      <c r="AZ258" s="302"/>
      <c r="BA258" s="302"/>
      <c r="BB258" s="302"/>
      <c r="BC258" s="302"/>
      <c r="BD258" s="309"/>
      <c r="BE258" s="297"/>
      <c r="BF258" s="297"/>
      <c r="BH258" s="129"/>
      <c r="BI258" s="130" t="str">
        <f t="shared" si="404"/>
        <v>Arina LITVINOVA</v>
      </c>
      <c r="BJ258" s="129"/>
      <c r="BK258" s="130" t="str">
        <f t="shared" si="405"/>
        <v>Kätlin LATT</v>
      </c>
      <c r="BL258" s="306" t="str">
        <f t="shared" si="407"/>
        <v/>
      </c>
      <c r="BM258" s="306" t="str">
        <f t="shared" si="408"/>
        <v/>
      </c>
      <c r="BN258" s="306" t="str">
        <f t="shared" si="409"/>
        <v/>
      </c>
      <c r="BO258" s="306" t="str">
        <f t="shared" si="410"/>
        <v/>
      </c>
      <c r="BP258" s="306" t="str">
        <f t="shared" si="411"/>
        <v/>
      </c>
      <c r="BQ258" s="306" t="str">
        <f t="shared" si="412"/>
        <v/>
      </c>
      <c r="BR258" s="306" t="str">
        <f t="shared" si="413"/>
        <v/>
      </c>
      <c r="BS258" s="306" t="str">
        <f t="shared" si="414"/>
        <v/>
      </c>
      <c r="BT258" s="306" t="str">
        <f t="shared" si="415"/>
        <v/>
      </c>
      <c r="BU258" s="306" t="str">
        <f t="shared" si="416"/>
        <v/>
      </c>
      <c r="BV258" s="308"/>
      <c r="BW258" s="304"/>
      <c r="BX258" s="304"/>
      <c r="CE258" s="109" t="str">
        <f t="shared" si="321"/>
        <v>:</v>
      </c>
    </row>
    <row r="259" spans="1:85" s="109" customFormat="1" hidden="1" outlineLevel="1">
      <c r="A259" s="116">
        <f t="shared" si="406"/>
        <v>26</v>
      </c>
      <c r="B259" s="87">
        <v>257</v>
      </c>
      <c r="C259" s="87">
        <v>4</v>
      </c>
      <c r="D259" s="87" t="s">
        <v>77</v>
      </c>
      <c r="E259" s="88" t="s">
        <v>117</v>
      </c>
      <c r="F259" s="87">
        <v>10</v>
      </c>
      <c r="G259" s="87" t="s">
        <v>85</v>
      </c>
      <c r="H259" s="88" t="s">
        <v>116</v>
      </c>
      <c r="I259" s="89" t="s">
        <v>99</v>
      </c>
      <c r="J259" s="89" t="s">
        <v>141</v>
      </c>
      <c r="K259" s="89" t="s">
        <v>93</v>
      </c>
      <c r="L259" s="89" t="s">
        <v>80</v>
      </c>
      <c r="M259" s="89" t="s">
        <v>82</v>
      </c>
      <c r="N259" s="87">
        <v>5</v>
      </c>
      <c r="O259" s="87">
        <v>11</v>
      </c>
      <c r="P259" s="87">
        <v>13</v>
      </c>
      <c r="Q259" s="87">
        <v>11</v>
      </c>
      <c r="R259" s="87">
        <v>11</v>
      </c>
      <c r="S259" s="87">
        <v>4</v>
      </c>
      <c r="T259" s="87">
        <v>11</v>
      </c>
      <c r="U259" s="87">
        <v>8</v>
      </c>
      <c r="V259" s="87">
        <v>0</v>
      </c>
      <c r="W259" s="87">
        <v>0</v>
      </c>
      <c r="X259" s="90">
        <v>0</v>
      </c>
      <c r="Y259" s="90">
        <v>1</v>
      </c>
      <c r="Z259" s="90">
        <v>1</v>
      </c>
      <c r="AA259" s="90">
        <v>1</v>
      </c>
      <c r="AB259" s="90">
        <v>0</v>
      </c>
      <c r="AC259" s="90">
        <v>1</v>
      </c>
      <c r="AD259" s="90">
        <v>0</v>
      </c>
      <c r="AE259" s="90">
        <v>0</v>
      </c>
      <c r="AF259" s="90">
        <v>0</v>
      </c>
      <c r="AG259" s="90">
        <v>0</v>
      </c>
      <c r="AH259" s="91">
        <v>3</v>
      </c>
      <c r="AI259" s="91" t="s">
        <v>83</v>
      </c>
      <c r="AJ259" s="91">
        <v>1</v>
      </c>
      <c r="AK259" s="128">
        <f>RANK(AH259,AH259:AJ259,1)-1</f>
        <v>1</v>
      </c>
      <c r="AL259" s="128">
        <f>RANK(AJ259,AH259:AJ259,1)-1</f>
        <v>0</v>
      </c>
      <c r="AM259" s="114"/>
      <c r="AN259" s="114"/>
      <c r="AO259" s="139"/>
      <c r="AP259" s="139"/>
      <c r="AQ259" s="139"/>
      <c r="AR259" s="139"/>
      <c r="AT259" s="115"/>
      <c r="AU259" s="129" t="str">
        <f>D259</f>
        <v>A</v>
      </c>
      <c r="AV259" s="130" t="str">
        <f t="shared" si="402"/>
        <v>Vitalia REINOL</v>
      </c>
      <c r="AW259" s="129" t="str">
        <f>G259</f>
        <v>X</v>
      </c>
      <c r="AX259" s="130" t="str">
        <f t="shared" si="403"/>
        <v>Merje AAS</v>
      </c>
      <c r="AY259" s="129" t="str">
        <f>IF(AND(N259=0,O259=0),"",N259&amp;" - "&amp;O259)</f>
        <v>5 - 11</v>
      </c>
      <c r="AZ259" s="129" t="str">
        <f>IF(AND(P259=0,Q259=0),"",P259&amp;" - "&amp;Q259)</f>
        <v>13 - 11</v>
      </c>
      <c r="BA259" s="129" t="str">
        <f>IF(AND(R259=0,S259=0),"",R259&amp;" - "&amp;S259)</f>
        <v>11 - 4</v>
      </c>
      <c r="BB259" s="129" t="str">
        <f>IF(AND(T259=0,U259=0),"",T259&amp;" - "&amp;U259)</f>
        <v>11 - 8</v>
      </c>
      <c r="BC259" s="129" t="str">
        <f>IF(AND(V259=0,W259=0),"",V259&amp;" - "&amp;W259)</f>
        <v/>
      </c>
      <c r="BD259" s="131" t="str">
        <f>IF(AND(AH259=0,AJ259=0),"",AH259&amp;" - "&amp;AJ259)</f>
        <v>3 - 1</v>
      </c>
      <c r="BE259" s="132">
        <f>BE257+AK259</f>
        <v>4</v>
      </c>
      <c r="BF259" s="132">
        <f>BF257+AL259</f>
        <v>1</v>
      </c>
      <c r="BH259" s="129" t="str">
        <f>D259</f>
        <v>A</v>
      </c>
      <c r="BI259" s="130" t="str">
        <f t="shared" si="404"/>
        <v>Vitalia REINOL</v>
      </c>
      <c r="BJ259" s="129" t="str">
        <f>G259</f>
        <v>X</v>
      </c>
      <c r="BK259" s="130" t="str">
        <f t="shared" si="405"/>
        <v>Merje AAS</v>
      </c>
      <c r="BL259" s="135">
        <f t="shared" si="407"/>
        <v>5</v>
      </c>
      <c r="BM259" s="135">
        <f t="shared" si="408"/>
        <v>11</v>
      </c>
      <c r="BN259" s="135">
        <f t="shared" si="409"/>
        <v>13</v>
      </c>
      <c r="BO259" s="135">
        <f t="shared" si="410"/>
        <v>11</v>
      </c>
      <c r="BP259" s="135">
        <f t="shared" si="411"/>
        <v>11</v>
      </c>
      <c r="BQ259" s="135">
        <f t="shared" si="412"/>
        <v>4</v>
      </c>
      <c r="BR259" s="135">
        <f t="shared" si="413"/>
        <v>11</v>
      </c>
      <c r="BS259" s="135">
        <f t="shared" si="414"/>
        <v>8</v>
      </c>
      <c r="BT259" s="135" t="str">
        <f t="shared" si="415"/>
        <v/>
      </c>
      <c r="BU259" s="135" t="str">
        <f t="shared" si="416"/>
        <v/>
      </c>
      <c r="BV259" s="136" t="str">
        <f>IF(AND(AH259=0,AJ259=0),"",AH259&amp;" - "&amp;AJ259)</f>
        <v>3 - 1</v>
      </c>
      <c r="BW259" s="138">
        <f>BW257+AK259</f>
        <v>4</v>
      </c>
      <c r="BX259" s="138">
        <f>AL259+BX257</f>
        <v>1</v>
      </c>
      <c r="BZ259" s="109" t="str">
        <f>IF(BL259="","",BI259)</f>
        <v>Vitalia REINOL</v>
      </c>
      <c r="CA259" s="109" t="str">
        <f>IF(BZ259="","",CA254)</f>
        <v>LTK Narova</v>
      </c>
      <c r="CB259" s="109" t="str">
        <f>IF(BL259="","",BK259)</f>
        <v>Merje AAS</v>
      </c>
      <c r="CC259" s="109" t="str">
        <f>IF(CB259="","",CC254)</f>
        <v>LTK Kalev</v>
      </c>
      <c r="CE259" s="109" t="str">
        <f t="shared" si="321"/>
        <v>3:1</v>
      </c>
      <c r="CF259" s="109" t="str">
        <f>IF(AH259=AJ259,"",IF(AH259&gt;AJ259,E259,H259))</f>
        <v>Vitalia REINOL</v>
      </c>
      <c r="CG259" s="109" t="str">
        <f>IF(AH259=AJ259,"",IF(AH259&gt;AJ259,H259,E259))</f>
        <v>Merje AAS</v>
      </c>
    </row>
    <row r="260" spans="1:85" hidden="1" outlineLevel="1">
      <c r="A260" s="116">
        <f t="shared" si="406"/>
        <v>26</v>
      </c>
      <c r="B260" s="87">
        <v>258</v>
      </c>
      <c r="C260" s="93">
        <v>6</v>
      </c>
      <c r="D260" s="93" t="s">
        <v>87</v>
      </c>
      <c r="E260" s="88" t="s">
        <v>127</v>
      </c>
      <c r="F260" s="93">
        <v>11</v>
      </c>
      <c r="G260" s="93" t="s">
        <v>78</v>
      </c>
      <c r="H260" s="88" t="s">
        <v>118</v>
      </c>
      <c r="I260" s="89" t="s">
        <v>82</v>
      </c>
      <c r="J260" s="89" t="s">
        <v>82</v>
      </c>
      <c r="K260" s="89" t="s">
        <v>82</v>
      </c>
      <c r="L260" s="89" t="s">
        <v>82</v>
      </c>
      <c r="M260" s="89" t="s">
        <v>82</v>
      </c>
      <c r="N260" s="87">
        <v>0</v>
      </c>
      <c r="O260" s="87">
        <v>0</v>
      </c>
      <c r="P260" s="87">
        <v>0</v>
      </c>
      <c r="Q260" s="87">
        <v>0</v>
      </c>
      <c r="R260" s="87">
        <v>0</v>
      </c>
      <c r="S260" s="87">
        <v>0</v>
      </c>
      <c r="T260" s="87">
        <v>0</v>
      </c>
      <c r="U260" s="87">
        <v>0</v>
      </c>
      <c r="V260" s="87">
        <v>0</v>
      </c>
      <c r="W260" s="87">
        <v>0</v>
      </c>
      <c r="X260" s="90">
        <v>0</v>
      </c>
      <c r="Y260" s="90">
        <v>0</v>
      </c>
      <c r="Z260" s="90">
        <v>0</v>
      </c>
      <c r="AA260" s="90">
        <v>0</v>
      </c>
      <c r="AB260" s="90">
        <v>0</v>
      </c>
      <c r="AC260" s="90">
        <v>0</v>
      </c>
      <c r="AD260" s="90">
        <v>0</v>
      </c>
      <c r="AE260" s="90">
        <v>0</v>
      </c>
      <c r="AF260" s="90">
        <v>0</v>
      </c>
      <c r="AG260" s="90">
        <v>0</v>
      </c>
      <c r="AH260" s="91">
        <v>0</v>
      </c>
      <c r="AI260" s="91" t="s">
        <v>83</v>
      </c>
      <c r="AJ260" s="91">
        <v>0</v>
      </c>
      <c r="AK260" s="128">
        <f>RANK(AH260,AH260:AJ260,1)-1</f>
        <v>0</v>
      </c>
      <c r="AL260" s="128">
        <f>RANK(AJ260,AH260:AJ260,1)-1</f>
        <v>0</v>
      </c>
      <c r="AT260" s="115"/>
      <c r="AU260" s="129" t="str">
        <f>D260</f>
        <v>C</v>
      </c>
      <c r="AV260" s="130" t="str">
        <f t="shared" si="402"/>
        <v>Arina LITVINOVA</v>
      </c>
      <c r="AW260" s="129" t="str">
        <f>G260</f>
        <v>Y</v>
      </c>
      <c r="AX260" s="130" t="str">
        <f t="shared" si="403"/>
        <v>Pille VEESAAR</v>
      </c>
      <c r="AY260" s="129" t="str">
        <f>IF(AND(N260=0,O260=0),"",N260&amp;" - "&amp;O260)</f>
        <v/>
      </c>
      <c r="AZ260" s="129" t="str">
        <f>IF(AND(P260=0,Q260=0),"",P260&amp;" - "&amp;Q260)</f>
        <v/>
      </c>
      <c r="BA260" s="129" t="str">
        <f>IF(AND(R260=0,S260=0),"",R260&amp;" - "&amp;S260)</f>
        <v/>
      </c>
      <c r="BB260" s="129" t="str">
        <f>IF(AND(T260=0,U260=0),"",T260&amp;" - "&amp;U260)</f>
        <v/>
      </c>
      <c r="BC260" s="129" t="str">
        <f>IF(AND(V260=0,W260=0),"",V260&amp;" - "&amp;W260)</f>
        <v/>
      </c>
      <c r="BD260" s="131" t="str">
        <f>IF(AND(AH260=0,AJ260=0),"",AH260&amp;" - "&amp;AJ260)</f>
        <v/>
      </c>
      <c r="BE260" s="132">
        <f>BE259+AK260</f>
        <v>4</v>
      </c>
      <c r="BF260" s="132">
        <f>BF259+AL260</f>
        <v>1</v>
      </c>
      <c r="BH260" s="129" t="str">
        <f>D260</f>
        <v>C</v>
      </c>
      <c r="BI260" s="130" t="str">
        <f t="shared" si="404"/>
        <v>Arina LITVINOVA</v>
      </c>
      <c r="BJ260" s="129" t="str">
        <f>G260</f>
        <v>Y</v>
      </c>
      <c r="BK260" s="130" t="str">
        <f t="shared" si="405"/>
        <v>Pille VEESAAR</v>
      </c>
      <c r="BL260" s="135" t="str">
        <f t="shared" si="407"/>
        <v/>
      </c>
      <c r="BM260" s="135" t="str">
        <f t="shared" si="408"/>
        <v/>
      </c>
      <c r="BN260" s="135" t="str">
        <f t="shared" si="409"/>
        <v/>
      </c>
      <c r="BO260" s="135" t="str">
        <f t="shared" si="410"/>
        <v/>
      </c>
      <c r="BP260" s="135" t="str">
        <f t="shared" si="411"/>
        <v/>
      </c>
      <c r="BQ260" s="135" t="str">
        <f t="shared" si="412"/>
        <v/>
      </c>
      <c r="BR260" s="135" t="str">
        <f t="shared" si="413"/>
        <v/>
      </c>
      <c r="BS260" s="135" t="str">
        <f t="shared" si="414"/>
        <v/>
      </c>
      <c r="BT260" s="135" t="str">
        <f t="shared" si="415"/>
        <v/>
      </c>
      <c r="BU260" s="135" t="str">
        <f t="shared" si="416"/>
        <v/>
      </c>
      <c r="BV260" s="136" t="str">
        <f>IF(AND(AH260=0,AJ260=0),"",AH260&amp;" - "&amp;AJ260)</f>
        <v/>
      </c>
      <c r="BW260" s="138">
        <f>BW259+AK260</f>
        <v>4</v>
      </c>
      <c r="BX260" s="138">
        <f>AL260+BX259</f>
        <v>1</v>
      </c>
      <c r="BZ260" s="109" t="str">
        <f>IF(BL260="","",BI260)</f>
        <v/>
      </c>
      <c r="CA260" s="109" t="str">
        <f>IF(BZ260="","",CA254)</f>
        <v/>
      </c>
      <c r="CB260" s="109" t="str">
        <f>IF(BL260="","",BK260)</f>
        <v/>
      </c>
      <c r="CC260" s="109" t="str">
        <f>IF(CB260="","",CC254)</f>
        <v/>
      </c>
      <c r="CE260" s="109" t="str">
        <f t="shared" si="321"/>
        <v>:</v>
      </c>
      <c r="CF260" s="109" t="str">
        <f>IF(AH260=AJ260,"",IF(AH260&gt;AJ260,E260,H260))</f>
        <v/>
      </c>
      <c r="CG260" s="109" t="str">
        <f>IF(AH260=AJ260,"",IF(AH260&gt;AJ260,H260,E260))</f>
        <v/>
      </c>
    </row>
    <row r="261" spans="1:85" hidden="1" outlineLevel="1">
      <c r="A261" s="153">
        <f t="shared" si="406"/>
        <v>26</v>
      </c>
      <c r="B261" s="96">
        <v>259</v>
      </c>
      <c r="C261" s="94">
        <v>5</v>
      </c>
      <c r="D261" s="94" t="s">
        <v>84</v>
      </c>
      <c r="E261" s="95" t="s">
        <v>119</v>
      </c>
      <c r="F261" s="94">
        <v>12</v>
      </c>
      <c r="G261" s="94" t="s">
        <v>88</v>
      </c>
      <c r="H261" s="95" t="s">
        <v>159</v>
      </c>
      <c r="I261" s="89" t="s">
        <v>82</v>
      </c>
      <c r="J261" s="89" t="s">
        <v>82</v>
      </c>
      <c r="K261" s="89" t="s">
        <v>82</v>
      </c>
      <c r="L261" s="89" t="s">
        <v>82</v>
      </c>
      <c r="M261" s="89" t="s">
        <v>82</v>
      </c>
      <c r="N261" s="96">
        <v>0</v>
      </c>
      <c r="O261" s="96">
        <v>0</v>
      </c>
      <c r="P261" s="96">
        <v>0</v>
      </c>
      <c r="Q261" s="96">
        <v>0</v>
      </c>
      <c r="R261" s="96">
        <v>0</v>
      </c>
      <c r="S261" s="96">
        <v>0</v>
      </c>
      <c r="T261" s="96">
        <v>0</v>
      </c>
      <c r="U261" s="96">
        <v>0</v>
      </c>
      <c r="V261" s="96">
        <v>0</v>
      </c>
      <c r="W261" s="96">
        <v>0</v>
      </c>
      <c r="X261" s="97">
        <v>0</v>
      </c>
      <c r="Y261" s="97">
        <v>0</v>
      </c>
      <c r="Z261" s="97">
        <v>0</v>
      </c>
      <c r="AA261" s="97">
        <v>0</v>
      </c>
      <c r="AB261" s="97">
        <v>0</v>
      </c>
      <c r="AC261" s="97">
        <v>0</v>
      </c>
      <c r="AD261" s="97">
        <v>0</v>
      </c>
      <c r="AE261" s="97">
        <v>0</v>
      </c>
      <c r="AF261" s="97">
        <v>0</v>
      </c>
      <c r="AG261" s="97">
        <v>0</v>
      </c>
      <c r="AH261" s="98">
        <v>0</v>
      </c>
      <c r="AI261" s="98" t="s">
        <v>83</v>
      </c>
      <c r="AJ261" s="98">
        <v>0</v>
      </c>
      <c r="AK261" s="128">
        <f>RANK(AH261,AH261:AJ261,1)-1</f>
        <v>0</v>
      </c>
      <c r="AL261" s="128">
        <f>RANK(AJ261,AH261:AJ261,1)-1</f>
        <v>0</v>
      </c>
      <c r="AM261" s="142">
        <v>1</v>
      </c>
      <c r="AN261" s="142">
        <v>1</v>
      </c>
      <c r="AT261" s="115"/>
      <c r="AU261" s="129" t="str">
        <f>D261</f>
        <v>B</v>
      </c>
      <c r="AV261" s="130" t="str">
        <f t="shared" si="402"/>
        <v>Anastassia MELNIKOVA</v>
      </c>
      <c r="AW261" s="129" t="str">
        <f>G261</f>
        <v>Z</v>
      </c>
      <c r="AX261" s="130" t="str">
        <f t="shared" si="403"/>
        <v>Kai THORNBECH</v>
      </c>
      <c r="AY261" s="129" t="str">
        <f>IF(AND(N261=0,O261=0),"",N261&amp;" - "&amp;O261)</f>
        <v/>
      </c>
      <c r="AZ261" s="129" t="str">
        <f>IF(AND(P261=0,Q261=0),"",P261&amp;" - "&amp;Q261)</f>
        <v/>
      </c>
      <c r="BA261" s="129" t="str">
        <f>IF(AND(R261=0,S261=0),"",R261&amp;" - "&amp;S261)</f>
        <v/>
      </c>
      <c r="BB261" s="129" t="str">
        <f>IF(AND(T261=0,U261=0),"",T261&amp;" - "&amp;U261)</f>
        <v/>
      </c>
      <c r="BC261" s="129" t="str">
        <f>IF(AND(V261=0,W261=0),"",V261&amp;" - "&amp;W261)</f>
        <v/>
      </c>
      <c r="BD261" s="131" t="str">
        <f>IF(AND(AH261=0,AJ261=0),"",AH261&amp;" - "&amp;AJ261)</f>
        <v/>
      </c>
      <c r="BE261" s="132">
        <f>BE260+AK261</f>
        <v>4</v>
      </c>
      <c r="BF261" s="132">
        <f>BF260+AL261</f>
        <v>1</v>
      </c>
      <c r="BH261" s="129" t="str">
        <f>D261</f>
        <v>B</v>
      </c>
      <c r="BI261" s="130" t="str">
        <f t="shared" si="404"/>
        <v>Anastassia MELNIKOVA</v>
      </c>
      <c r="BJ261" s="129" t="str">
        <f>G261</f>
        <v>Z</v>
      </c>
      <c r="BK261" s="130" t="str">
        <f t="shared" si="405"/>
        <v>Kai THORNBECH</v>
      </c>
      <c r="BL261" s="135" t="str">
        <f t="shared" si="407"/>
        <v/>
      </c>
      <c r="BM261" s="135" t="str">
        <f t="shared" si="408"/>
        <v/>
      </c>
      <c r="BN261" s="135" t="str">
        <f t="shared" si="409"/>
        <v/>
      </c>
      <c r="BO261" s="135" t="str">
        <f t="shared" si="410"/>
        <v/>
      </c>
      <c r="BP261" s="135" t="str">
        <f t="shared" si="411"/>
        <v/>
      </c>
      <c r="BQ261" s="135" t="str">
        <f t="shared" si="412"/>
        <v/>
      </c>
      <c r="BR261" s="135" t="str">
        <f t="shared" si="413"/>
        <v/>
      </c>
      <c r="BS261" s="135" t="str">
        <f t="shared" si="414"/>
        <v/>
      </c>
      <c r="BT261" s="135" t="str">
        <f t="shared" si="415"/>
        <v/>
      </c>
      <c r="BU261" s="135" t="str">
        <f t="shared" si="416"/>
        <v/>
      </c>
      <c r="BV261" s="136" t="str">
        <f>IF(AND(AH261=0,AJ261=0),"",AH261&amp;" - "&amp;AJ261)</f>
        <v/>
      </c>
      <c r="BW261" s="138">
        <f>BW260+AK261</f>
        <v>4</v>
      </c>
      <c r="BX261" s="138">
        <f>AL261+BX260</f>
        <v>1</v>
      </c>
      <c r="BZ261" s="109" t="str">
        <f>IF(BL261="","",BI261)</f>
        <v/>
      </c>
      <c r="CA261" s="109" t="str">
        <f>IF(BZ261="","",CA254)</f>
        <v/>
      </c>
      <c r="CB261" s="109" t="str">
        <f>IF(BL261="","",BK261)</f>
        <v/>
      </c>
      <c r="CC261" s="109" t="str">
        <f>IF(CB261="","",CC254)</f>
        <v/>
      </c>
      <c r="CE261" s="109" t="str">
        <f t="shared" ref="CE261:CE282" si="418">IF(LEFT(BV261)&gt;RIGHT(BV261),LEFT(BV261)&amp;":"&amp;RIGHT(BV261),RIGHT(BV261)&amp;":"&amp;LEFT(BV261))</f>
        <v>:</v>
      </c>
      <c r="CF261" s="109" t="str">
        <f>IF(AH261=AJ261,"",IF(AH261&gt;AJ261,E261,H261))</f>
        <v/>
      </c>
      <c r="CG261" s="109" t="str">
        <f>IF(AH261=AJ261,"",IF(AH261&gt;AJ261,H261,E261))</f>
        <v/>
      </c>
    </row>
    <row r="262" spans="1:85" hidden="1" outlineLevel="1">
      <c r="A262" s="154">
        <f t="shared" si="406"/>
        <v>26</v>
      </c>
      <c r="B262" s="101">
        <v>260</v>
      </c>
      <c r="C262" s="99"/>
      <c r="D262" s="99"/>
      <c r="E262" s="99"/>
      <c r="F262" s="99"/>
      <c r="G262" s="99"/>
      <c r="H262" s="99"/>
      <c r="I262" s="100"/>
      <c r="J262" s="100"/>
      <c r="K262" s="100"/>
      <c r="L262" s="100"/>
      <c r="M262" s="100"/>
      <c r="N262" s="101"/>
      <c r="O262" s="101"/>
      <c r="P262" s="101"/>
      <c r="Q262" s="101"/>
      <c r="R262" s="101"/>
      <c r="S262" s="101"/>
      <c r="T262" s="101"/>
      <c r="U262" s="101"/>
      <c r="V262" s="101"/>
      <c r="W262" s="101"/>
      <c r="X262" s="102"/>
      <c r="Y262" s="102"/>
      <c r="Z262" s="102"/>
      <c r="AA262" s="102"/>
      <c r="AB262" s="102"/>
      <c r="AC262" s="102"/>
      <c r="AD262" s="102"/>
      <c r="AE262" s="102"/>
      <c r="AF262" s="102"/>
      <c r="AG262" s="102"/>
      <c r="AH262" s="103"/>
      <c r="AI262" s="103"/>
      <c r="AJ262" s="104"/>
      <c r="AK262" s="144">
        <f>SUM(AK254:AK261)</f>
        <v>4</v>
      </c>
      <c r="AL262" s="144">
        <f>SUM(AL254:AL261)</f>
        <v>1</v>
      </c>
      <c r="AM262" s="145" t="str">
        <f>IF(OR(ISNA(E254),AK262=AL262),"",IF(D253&lt;G253,AK262&amp;" - "&amp;AL262,AL262&amp;" - "&amp;AK262))</f>
        <v>4 - 1</v>
      </c>
      <c r="AN262" s="145">
        <f>IF(OR(ISNA(E254),AK262=AL262),"",IF(VALUE(LEFT(AM262))&gt;VALUE(RIGHT(AM262)),2,1))</f>
        <v>2</v>
      </c>
      <c r="AT262" s="146"/>
      <c r="AU262" s="147"/>
      <c r="AV262" s="148"/>
      <c r="AW262" s="147"/>
      <c r="AX262" s="148"/>
      <c r="AY262" s="147"/>
      <c r="AZ262" s="147"/>
      <c r="BA262" s="147"/>
      <c r="BB262" s="147"/>
      <c r="BC262" s="149"/>
      <c r="BD262" s="150"/>
      <c r="BE262" s="151"/>
      <c r="BF262" s="151"/>
      <c r="BZ262" t="s">
        <v>140</v>
      </c>
      <c r="CE262" s="109" t="str">
        <f t="shared" si="418"/>
        <v>:</v>
      </c>
      <c r="CF262" s="109" t="s">
        <v>140</v>
      </c>
      <c r="CG262" s="109"/>
    </row>
    <row r="263" spans="1:85" s="109" customFormat="1" hidden="1" outlineLevel="1">
      <c r="A263" s="152">
        <f>A253+1</f>
        <v>27</v>
      </c>
      <c r="B263" s="79">
        <v>261</v>
      </c>
      <c r="C263" s="79">
        <v>3</v>
      </c>
      <c r="D263" s="80">
        <v>5</v>
      </c>
      <c r="E263" s="81" t="s">
        <v>57</v>
      </c>
      <c r="F263" s="79">
        <v>9</v>
      </c>
      <c r="G263" s="80">
        <v>6</v>
      </c>
      <c r="H263" s="81" t="s">
        <v>60</v>
      </c>
      <c r="I263" s="82"/>
      <c r="J263" s="83"/>
      <c r="K263" s="83"/>
      <c r="L263" s="83"/>
      <c r="M263" s="83"/>
      <c r="N263" s="84"/>
      <c r="O263" s="84"/>
      <c r="P263" s="84"/>
      <c r="Q263" s="84"/>
      <c r="R263" s="84"/>
      <c r="S263" s="84"/>
      <c r="T263" s="84"/>
      <c r="U263" s="84"/>
      <c r="V263" s="84"/>
      <c r="W263" s="84"/>
      <c r="X263" s="85"/>
      <c r="Y263" s="85"/>
      <c r="Z263" s="85"/>
      <c r="AA263" s="85"/>
      <c r="AB263" s="85"/>
      <c r="AC263" s="85"/>
      <c r="AD263" s="85"/>
      <c r="AE263" s="85"/>
      <c r="AF263" s="85"/>
      <c r="AG263" s="85"/>
      <c r="AH263" s="85"/>
      <c r="AI263" s="85"/>
      <c r="AJ263" s="86"/>
      <c r="AO263" s="109" t="s">
        <v>132</v>
      </c>
      <c r="AP263" s="109" t="s">
        <v>132</v>
      </c>
      <c r="AT263" s="119" t="str">
        <f>"Match no "&amp;A263</f>
        <v>Match no 27</v>
      </c>
      <c r="AU263" s="120">
        <f>BE271</f>
        <v>4</v>
      </c>
      <c r="AV263" s="121" t="str">
        <f t="shared" ref="AV263:AV271" si="419">E263</f>
        <v>Pärnu-Jaagupi LTK</v>
      </c>
      <c r="AW263" s="120">
        <f>BF271</f>
        <v>0</v>
      </c>
      <c r="AX263" s="121" t="str">
        <f t="shared" ref="AX263:AX271" si="420">H263</f>
        <v>Lauatennisekeskus</v>
      </c>
      <c r="AY263" s="122" t="s">
        <v>133</v>
      </c>
      <c r="AZ263" s="122" t="s">
        <v>134</v>
      </c>
      <c r="BA263" s="122" t="s">
        <v>135</v>
      </c>
      <c r="BB263" s="122" t="s">
        <v>136</v>
      </c>
      <c r="BC263" s="122" t="s">
        <v>137</v>
      </c>
      <c r="BD263" s="123" t="s">
        <v>138</v>
      </c>
      <c r="BE263" s="292" t="s">
        <v>139</v>
      </c>
      <c r="BF263" s="292"/>
      <c r="BH263" s="124">
        <f>AK272</f>
        <v>4</v>
      </c>
      <c r="BI263" s="125" t="str">
        <f t="shared" ref="BI263:BI271" si="421">E263</f>
        <v>Pärnu-Jaagupi LTK</v>
      </c>
      <c r="BJ263" s="124">
        <f>AL272</f>
        <v>0</v>
      </c>
      <c r="BK263" s="125" t="str">
        <f t="shared" ref="BK263:BK271" si="422">H263</f>
        <v>Lauatennisekeskus</v>
      </c>
      <c r="BL263" s="287" t="s">
        <v>133</v>
      </c>
      <c r="BM263" s="288"/>
      <c r="BN263" s="287" t="s">
        <v>134</v>
      </c>
      <c r="BO263" s="288"/>
      <c r="BP263" s="287" t="s">
        <v>135</v>
      </c>
      <c r="BQ263" s="288"/>
      <c r="BR263" s="287" t="s">
        <v>136</v>
      </c>
      <c r="BS263" s="288"/>
      <c r="BT263" s="287" t="s">
        <v>137</v>
      </c>
      <c r="BU263" s="288"/>
      <c r="BV263" s="126" t="s">
        <v>138</v>
      </c>
      <c r="BW263" s="289" t="s">
        <v>139</v>
      </c>
      <c r="BX263" s="290"/>
      <c r="BZ263" s="109" t="s">
        <v>140</v>
      </c>
      <c r="CE263" s="109" t="str">
        <f t="shared" si="418"/>
        <v>s:G</v>
      </c>
      <c r="CF263" s="109" t="s">
        <v>140</v>
      </c>
    </row>
    <row r="264" spans="1:85" s="109" customFormat="1" hidden="1" outlineLevel="1">
      <c r="A264" s="116">
        <f t="shared" ref="A264:A272" si="423">A254+1</f>
        <v>27</v>
      </c>
      <c r="B264" s="87">
        <v>262</v>
      </c>
      <c r="C264" s="87">
        <v>4</v>
      </c>
      <c r="D264" s="87" t="s">
        <v>77</v>
      </c>
      <c r="E264" s="88" t="s">
        <v>164</v>
      </c>
      <c r="F264" s="87">
        <v>11</v>
      </c>
      <c r="G264" s="87" t="s">
        <v>78</v>
      </c>
      <c r="H264" s="88" t="s">
        <v>124</v>
      </c>
      <c r="I264" s="89" t="s">
        <v>101</v>
      </c>
      <c r="J264" s="89" t="s">
        <v>93</v>
      </c>
      <c r="K264" s="89" t="s">
        <v>80</v>
      </c>
      <c r="L264" s="89" t="s">
        <v>82</v>
      </c>
      <c r="M264" s="89" t="s">
        <v>82</v>
      </c>
      <c r="N264" s="87">
        <v>11</v>
      </c>
      <c r="O264" s="87">
        <v>2</v>
      </c>
      <c r="P264" s="87">
        <v>11</v>
      </c>
      <c r="Q264" s="87">
        <v>4</v>
      </c>
      <c r="R264" s="87">
        <v>11</v>
      </c>
      <c r="S264" s="87">
        <v>8</v>
      </c>
      <c r="T264" s="87">
        <v>0</v>
      </c>
      <c r="U264" s="87">
        <v>0</v>
      </c>
      <c r="V264" s="87">
        <v>0</v>
      </c>
      <c r="W264" s="87">
        <v>0</v>
      </c>
      <c r="X264" s="90">
        <v>1</v>
      </c>
      <c r="Y264" s="90">
        <v>1</v>
      </c>
      <c r="Z264" s="90">
        <v>1</v>
      </c>
      <c r="AA264" s="90">
        <v>0</v>
      </c>
      <c r="AB264" s="90">
        <v>0</v>
      </c>
      <c r="AC264" s="90">
        <v>0</v>
      </c>
      <c r="AD264" s="90">
        <v>0</v>
      </c>
      <c r="AE264" s="90">
        <v>0</v>
      </c>
      <c r="AF264" s="90">
        <v>0</v>
      </c>
      <c r="AG264" s="90">
        <v>0</v>
      </c>
      <c r="AH264" s="91">
        <v>3</v>
      </c>
      <c r="AI264" s="91" t="s">
        <v>83</v>
      </c>
      <c r="AJ264" s="91">
        <v>0</v>
      </c>
      <c r="AK264" s="128">
        <f>RANK(AH264,AH264:AJ264,1)-1</f>
        <v>1</v>
      </c>
      <c r="AL264" s="128">
        <f>RANK(AJ264,AH264:AJ264,1)-1</f>
        <v>0</v>
      </c>
      <c r="AT264" s="115" t="str">
        <f>VLOOKUP(A263,Voor,4)&amp;" kell "&amp;TEXT(VLOOKUP(A263,Voor,5),"hh:mm")</f>
        <v>VII voor kell 16:00</v>
      </c>
      <c r="AU264" s="129" t="str">
        <f>D264</f>
        <v>A</v>
      </c>
      <c r="AV264" s="130" t="str">
        <f t="shared" si="419"/>
        <v>Sofia Viktoria GEROISKAJA (laen)</v>
      </c>
      <c r="AW264" s="129" t="str">
        <f>G264</f>
        <v>Y</v>
      </c>
      <c r="AX264" s="130" t="str">
        <f t="shared" si="420"/>
        <v>Kristi ERNITS (laen)</v>
      </c>
      <c r="AY264" s="129" t="str">
        <f>IF(AND(N264=0,O264=0),"",N264&amp;" - "&amp;O264)</f>
        <v>11 - 2</v>
      </c>
      <c r="AZ264" s="129" t="str">
        <f>IF(AND(P264=0,Q264=0),"",P264&amp;" - "&amp;Q264)</f>
        <v>11 - 4</v>
      </c>
      <c r="BA264" s="129" t="str">
        <f>IF(AND(R264=0,S264=0),"",R264&amp;" - "&amp;S264)</f>
        <v>11 - 8</v>
      </c>
      <c r="BB264" s="129" t="str">
        <f>IF(AND(T264=0,U264=0),"",T264&amp;" - "&amp;U264)</f>
        <v/>
      </c>
      <c r="BC264" s="129" t="str">
        <f>IF(AND(V264=0,W264=0),"",V264&amp;" - "&amp;W264)</f>
        <v/>
      </c>
      <c r="BD264" s="131" t="str">
        <f>IF(AND(AH264=0,AJ264=0),"",AH264&amp;" - "&amp;AJ264)</f>
        <v>3 - 0</v>
      </c>
      <c r="BE264" s="132">
        <f>AK264</f>
        <v>1</v>
      </c>
      <c r="BF264" s="132">
        <f>AL264</f>
        <v>0</v>
      </c>
      <c r="BH264" s="133" t="str">
        <f>D264</f>
        <v>A</v>
      </c>
      <c r="BI264" s="134" t="str">
        <f t="shared" si="421"/>
        <v>Sofia Viktoria GEROISKAJA (laen)</v>
      </c>
      <c r="BJ264" s="133" t="str">
        <f>G264</f>
        <v>Y</v>
      </c>
      <c r="BK264" s="134" t="str">
        <f t="shared" si="422"/>
        <v>Kristi ERNITS (laen)</v>
      </c>
      <c r="BL264" s="135">
        <f t="shared" ref="BL264:BL271" si="424">IF(AND(N264=0,O264=0),"",N264)</f>
        <v>11</v>
      </c>
      <c r="BM264" s="135">
        <f t="shared" ref="BM264:BM271" si="425">IF(AND(N264=0,O264=0),"",O264)</f>
        <v>2</v>
      </c>
      <c r="BN264" s="135">
        <f t="shared" ref="BN264:BN271" si="426">IF(AND(P264=0,Q264=0),"",P264)</f>
        <v>11</v>
      </c>
      <c r="BO264" s="135">
        <f t="shared" ref="BO264:BO271" si="427">IF(AND(P264=0,Q264=0),"",Q264)</f>
        <v>4</v>
      </c>
      <c r="BP264" s="135">
        <f t="shared" ref="BP264:BP271" si="428">IF(AND(R264=0,S264=0),"",R264)</f>
        <v>11</v>
      </c>
      <c r="BQ264" s="135">
        <f t="shared" ref="BQ264:BQ271" si="429">IF(AND(R264=0,S264=0),"",S264)</f>
        <v>8</v>
      </c>
      <c r="BR264" s="135" t="str">
        <f t="shared" ref="BR264:BR271" si="430">IF(AND(T264=0,U264=0),"",T264)</f>
        <v/>
      </c>
      <c r="BS264" s="135" t="str">
        <f t="shared" ref="BS264:BS271" si="431">IF(AND(T264=0,U264=0),"",U264)</f>
        <v/>
      </c>
      <c r="BT264" s="135" t="str">
        <f t="shared" ref="BT264:BT271" si="432">IF(AND(V264=0,W264=0),"",V264)</f>
        <v/>
      </c>
      <c r="BU264" s="135" t="str">
        <f t="shared" ref="BU264:BU271" si="433">IF(AND(V264=0,W264=0),"",W264)</f>
        <v/>
      </c>
      <c r="BV264" s="136" t="str">
        <f>IF(AND(AH264=0,AJ264=0),"",AH264&amp;" - "&amp;AJ264)</f>
        <v>3 - 0</v>
      </c>
      <c r="BW264" s="137">
        <f>AK264</f>
        <v>1</v>
      </c>
      <c r="BX264" s="137">
        <f>AL264</f>
        <v>0</v>
      </c>
      <c r="BZ264" s="109" t="str">
        <f>IF(BL264="","",BI264)</f>
        <v>Sofia Viktoria GEROISKAJA (laen)</v>
      </c>
      <c r="CA264" s="109" t="str">
        <f>IF(BZ264="","",BI263)</f>
        <v>Pärnu-Jaagupi LTK</v>
      </c>
      <c r="CB264" s="109" t="str">
        <f>IF(BL264="","",BK264)</f>
        <v>Kristi ERNITS (laen)</v>
      </c>
      <c r="CC264" s="109" t="str">
        <f>IF(CB264="","",BK263)</f>
        <v>Lauatennisekeskus</v>
      </c>
      <c r="CE264" s="109" t="str">
        <f t="shared" si="418"/>
        <v>3:0</v>
      </c>
      <c r="CF264" s="109" t="str">
        <f>IF(AH264=AJ264,"",IF(AH264&gt;AJ264,E264,H264))</f>
        <v>Sofia Viktoria GEROISKAJA (laen)</v>
      </c>
      <c r="CG264" s="109" t="str">
        <f>IF(AH264=AJ264,"",IF(AH264&gt;AJ264,H264,E264))</f>
        <v>Kristi ERNITS (laen)</v>
      </c>
    </row>
    <row r="265" spans="1:85" s="109" customFormat="1" hidden="1" outlineLevel="1">
      <c r="A265" s="116">
        <f t="shared" si="423"/>
        <v>27</v>
      </c>
      <c r="B265" s="87">
        <v>263</v>
      </c>
      <c r="C265" s="87">
        <v>5</v>
      </c>
      <c r="D265" s="87" t="s">
        <v>84</v>
      </c>
      <c r="E265" s="88" t="s">
        <v>151</v>
      </c>
      <c r="F265" s="87">
        <v>10</v>
      </c>
      <c r="G265" s="87" t="s">
        <v>85</v>
      </c>
      <c r="H265" s="88" t="s">
        <v>122</v>
      </c>
      <c r="I265" s="89" t="s">
        <v>93</v>
      </c>
      <c r="J265" s="89" t="s">
        <v>101</v>
      </c>
      <c r="K265" s="89" t="s">
        <v>96</v>
      </c>
      <c r="L265" s="89" t="s">
        <v>82</v>
      </c>
      <c r="M265" s="89" t="s">
        <v>82</v>
      </c>
      <c r="N265" s="87">
        <v>11</v>
      </c>
      <c r="O265" s="87">
        <v>4</v>
      </c>
      <c r="P265" s="87">
        <v>11</v>
      </c>
      <c r="Q265" s="87">
        <v>2</v>
      </c>
      <c r="R265" s="87">
        <v>11</v>
      </c>
      <c r="S265" s="87">
        <v>5</v>
      </c>
      <c r="T265" s="87">
        <v>0</v>
      </c>
      <c r="U265" s="87">
        <v>0</v>
      </c>
      <c r="V265" s="87">
        <v>0</v>
      </c>
      <c r="W265" s="87">
        <v>0</v>
      </c>
      <c r="X265" s="90">
        <v>1</v>
      </c>
      <c r="Y265" s="90">
        <v>1</v>
      </c>
      <c r="Z265" s="90">
        <v>1</v>
      </c>
      <c r="AA265" s="90">
        <v>0</v>
      </c>
      <c r="AB265" s="90">
        <v>0</v>
      </c>
      <c r="AC265" s="90">
        <v>0</v>
      </c>
      <c r="AD265" s="90">
        <v>0</v>
      </c>
      <c r="AE265" s="90">
        <v>0</v>
      </c>
      <c r="AF265" s="90">
        <v>0</v>
      </c>
      <c r="AG265" s="90">
        <v>0</v>
      </c>
      <c r="AH265" s="91">
        <v>3</v>
      </c>
      <c r="AI265" s="91" t="s">
        <v>83</v>
      </c>
      <c r="AJ265" s="91">
        <v>0</v>
      </c>
      <c r="AK265" s="128">
        <f>RANK(AH265,AH265:AJ265,1)-1</f>
        <v>1</v>
      </c>
      <c r="AL265" s="128">
        <f>RANK(AJ265,AH265:AJ265,1)-1</f>
        <v>0</v>
      </c>
      <c r="AT265" s="115" t="str">
        <f>"Laud: "&amp;VLOOKUP(A263,Voor,8)</f>
        <v>Laud: 3</v>
      </c>
      <c r="AU265" s="129" t="str">
        <f>D265</f>
        <v>B</v>
      </c>
      <c r="AV265" s="130" t="str">
        <f t="shared" si="419"/>
        <v>Ketrin SALUMAA</v>
      </c>
      <c r="AW265" s="129" t="str">
        <f>G265</f>
        <v>X</v>
      </c>
      <c r="AX265" s="130" t="str">
        <f t="shared" si="420"/>
        <v>Aire KURGPÕLD</v>
      </c>
      <c r="AY265" s="129" t="str">
        <f>IF(AND(N265=0,O265=0),"",N265&amp;" - "&amp;O265)</f>
        <v>11 - 4</v>
      </c>
      <c r="AZ265" s="129" t="str">
        <f>IF(AND(P265=0,Q265=0),"",P265&amp;" - "&amp;Q265)</f>
        <v>11 - 2</v>
      </c>
      <c r="BA265" s="129" t="str">
        <f>IF(AND(R265=0,S265=0),"",R265&amp;" - "&amp;S265)</f>
        <v>11 - 5</v>
      </c>
      <c r="BB265" s="129" t="str">
        <f>IF(AND(T265=0,U265=0),"",T265&amp;" - "&amp;U265)</f>
        <v/>
      </c>
      <c r="BC265" s="129" t="str">
        <f>IF(AND(V265=0,W265=0),"",V265&amp;" - "&amp;W265)</f>
        <v/>
      </c>
      <c r="BD265" s="131" t="str">
        <f>IF(AND(AH265=0,AJ265=0),"",AH265&amp;" - "&amp;AJ265)</f>
        <v>3 - 0</v>
      </c>
      <c r="BE265" s="132">
        <f t="shared" ref="BE265:BF267" si="434">BE264+AK265</f>
        <v>2</v>
      </c>
      <c r="BF265" s="132">
        <f t="shared" si="434"/>
        <v>0</v>
      </c>
      <c r="BH265" s="129" t="str">
        <f>D265</f>
        <v>B</v>
      </c>
      <c r="BI265" s="130" t="str">
        <f t="shared" si="421"/>
        <v>Ketrin SALUMAA</v>
      </c>
      <c r="BJ265" s="129" t="str">
        <f>G265</f>
        <v>X</v>
      </c>
      <c r="BK265" s="130" t="str">
        <f t="shared" si="422"/>
        <v>Aire KURGPÕLD</v>
      </c>
      <c r="BL265" s="135">
        <f t="shared" si="424"/>
        <v>11</v>
      </c>
      <c r="BM265" s="135">
        <f t="shared" si="425"/>
        <v>4</v>
      </c>
      <c r="BN265" s="135">
        <f t="shared" si="426"/>
        <v>11</v>
      </c>
      <c r="BO265" s="135">
        <f t="shared" si="427"/>
        <v>2</v>
      </c>
      <c r="BP265" s="135">
        <f t="shared" si="428"/>
        <v>11</v>
      </c>
      <c r="BQ265" s="135">
        <f t="shared" si="429"/>
        <v>5</v>
      </c>
      <c r="BR265" s="135" t="str">
        <f t="shared" si="430"/>
        <v/>
      </c>
      <c r="BS265" s="135" t="str">
        <f t="shared" si="431"/>
        <v/>
      </c>
      <c r="BT265" s="135" t="str">
        <f t="shared" si="432"/>
        <v/>
      </c>
      <c r="BU265" s="135" t="str">
        <f t="shared" si="433"/>
        <v/>
      </c>
      <c r="BV265" s="136" t="str">
        <f>IF(AND(AH265=0,AJ265=0),"",AH265&amp;" - "&amp;AJ265)</f>
        <v>3 - 0</v>
      </c>
      <c r="BW265" s="138">
        <f>BW264+AK265</f>
        <v>2</v>
      </c>
      <c r="BX265" s="138">
        <f>AL265+BX264</f>
        <v>0</v>
      </c>
      <c r="BZ265" s="109" t="str">
        <f>IF(BL265="","",BI265)</f>
        <v>Ketrin SALUMAA</v>
      </c>
      <c r="CA265" s="109" t="str">
        <f>IF(BZ265="","",CA264)</f>
        <v>Pärnu-Jaagupi LTK</v>
      </c>
      <c r="CB265" s="109" t="str">
        <f>IF(BL265="","",BK265)</f>
        <v>Aire KURGPÕLD</v>
      </c>
      <c r="CC265" s="109" t="str">
        <f>IF(CB265="","",CC264)</f>
        <v>Lauatennisekeskus</v>
      </c>
      <c r="CE265" s="109" t="str">
        <f t="shared" si="418"/>
        <v>3:0</v>
      </c>
      <c r="CF265" s="109" t="str">
        <f>IF(AH265=AJ265,"",IF(AH265&gt;AJ265,E265,H265))</f>
        <v>Ketrin SALUMAA</v>
      </c>
      <c r="CG265" s="109" t="str">
        <f>IF(AH265=AJ265,"",IF(AH265&gt;AJ265,H265,E265))</f>
        <v>Aire KURGPÕLD</v>
      </c>
    </row>
    <row r="266" spans="1:85" s="109" customFormat="1" hidden="1" outlineLevel="1">
      <c r="A266" s="116">
        <f t="shared" si="423"/>
        <v>27</v>
      </c>
      <c r="B266" s="87">
        <v>264</v>
      </c>
      <c r="C266" s="87">
        <v>6</v>
      </c>
      <c r="D266" s="87" t="s">
        <v>87</v>
      </c>
      <c r="E266" s="88" t="s">
        <v>154</v>
      </c>
      <c r="F266" s="87">
        <v>12</v>
      </c>
      <c r="G266" s="87" t="s">
        <v>88</v>
      </c>
      <c r="H266" s="88" t="s">
        <v>126</v>
      </c>
      <c r="I266" s="89" t="s">
        <v>81</v>
      </c>
      <c r="J266" s="89" t="s">
        <v>96</v>
      </c>
      <c r="K266" s="89" t="s">
        <v>80</v>
      </c>
      <c r="L266" s="89" t="s">
        <v>82</v>
      </c>
      <c r="M266" s="89" t="s">
        <v>82</v>
      </c>
      <c r="N266" s="87">
        <v>11</v>
      </c>
      <c r="O266" s="87">
        <v>3</v>
      </c>
      <c r="P266" s="87">
        <v>11</v>
      </c>
      <c r="Q266" s="87">
        <v>5</v>
      </c>
      <c r="R266" s="87">
        <v>11</v>
      </c>
      <c r="S266" s="87">
        <v>8</v>
      </c>
      <c r="T266" s="87">
        <v>0</v>
      </c>
      <c r="U266" s="87">
        <v>0</v>
      </c>
      <c r="V266" s="87">
        <v>0</v>
      </c>
      <c r="W266" s="87">
        <v>0</v>
      </c>
      <c r="X266" s="90">
        <v>1</v>
      </c>
      <c r="Y266" s="90">
        <v>1</v>
      </c>
      <c r="Z266" s="90">
        <v>1</v>
      </c>
      <c r="AA266" s="90">
        <v>0</v>
      </c>
      <c r="AB266" s="90">
        <v>0</v>
      </c>
      <c r="AC266" s="90">
        <v>0</v>
      </c>
      <c r="AD266" s="90">
        <v>0</v>
      </c>
      <c r="AE266" s="90">
        <v>0</v>
      </c>
      <c r="AF266" s="90">
        <v>0</v>
      </c>
      <c r="AG266" s="90">
        <v>0</v>
      </c>
      <c r="AH266" s="91">
        <v>3</v>
      </c>
      <c r="AI266" s="91" t="s">
        <v>83</v>
      </c>
      <c r="AJ266" s="91">
        <v>0</v>
      </c>
      <c r="AK266" s="128">
        <f>RANK(AH266,AH266:AJ266,1)-1</f>
        <v>1</v>
      </c>
      <c r="AL266" s="128">
        <f>RANK(AJ266,AH266:AJ266,1)-1</f>
        <v>0</v>
      </c>
      <c r="AT266" s="115"/>
      <c r="AU266" s="129" t="str">
        <f>D266</f>
        <v>C</v>
      </c>
      <c r="AV266" s="130" t="str">
        <f t="shared" si="419"/>
        <v>Karolin FIGOL</v>
      </c>
      <c r="AW266" s="129" t="str">
        <f>G266</f>
        <v>Z</v>
      </c>
      <c r="AX266" s="130" t="str">
        <f t="shared" si="420"/>
        <v>Neverly LUKAS</v>
      </c>
      <c r="AY266" s="129" t="str">
        <f>IF(AND(N266=0,O266=0),"",N266&amp;" - "&amp;O266)</f>
        <v>11 - 3</v>
      </c>
      <c r="AZ266" s="129" t="str">
        <f>IF(AND(P266=0,Q266=0),"",P266&amp;" - "&amp;Q266)</f>
        <v>11 - 5</v>
      </c>
      <c r="BA266" s="129" t="str">
        <f>IF(AND(R266=0,S266=0),"",R266&amp;" - "&amp;S266)</f>
        <v>11 - 8</v>
      </c>
      <c r="BB266" s="129" t="str">
        <f>IF(AND(T266=0,U266=0),"",T266&amp;" - "&amp;U266)</f>
        <v/>
      </c>
      <c r="BC266" s="129" t="str">
        <f>IF(AND(V266=0,W266=0),"",V266&amp;" - "&amp;W266)</f>
        <v/>
      </c>
      <c r="BD266" s="131" t="str">
        <f>IF(AND(AH266=0,AJ266=0),"",AH266&amp;" - "&amp;AJ266)</f>
        <v>3 - 0</v>
      </c>
      <c r="BE266" s="132">
        <f t="shared" si="434"/>
        <v>3</v>
      </c>
      <c r="BF266" s="132">
        <f t="shared" si="434"/>
        <v>0</v>
      </c>
      <c r="BH266" s="129" t="str">
        <f>D266</f>
        <v>C</v>
      </c>
      <c r="BI266" s="130" t="str">
        <f t="shared" si="421"/>
        <v>Karolin FIGOL</v>
      </c>
      <c r="BJ266" s="129" t="str">
        <f>G266</f>
        <v>Z</v>
      </c>
      <c r="BK266" s="130" t="str">
        <f t="shared" si="422"/>
        <v>Neverly LUKAS</v>
      </c>
      <c r="BL266" s="135">
        <f t="shared" si="424"/>
        <v>11</v>
      </c>
      <c r="BM266" s="135">
        <f t="shared" si="425"/>
        <v>3</v>
      </c>
      <c r="BN266" s="135">
        <f t="shared" si="426"/>
        <v>11</v>
      </c>
      <c r="BO266" s="135">
        <f t="shared" si="427"/>
        <v>5</v>
      </c>
      <c r="BP266" s="135">
        <f t="shared" si="428"/>
        <v>11</v>
      </c>
      <c r="BQ266" s="135">
        <f t="shared" si="429"/>
        <v>8</v>
      </c>
      <c r="BR266" s="135" t="str">
        <f t="shared" si="430"/>
        <v/>
      </c>
      <c r="BS266" s="135" t="str">
        <f t="shared" si="431"/>
        <v/>
      </c>
      <c r="BT266" s="135" t="str">
        <f t="shared" si="432"/>
        <v/>
      </c>
      <c r="BU266" s="135" t="str">
        <f t="shared" si="433"/>
        <v/>
      </c>
      <c r="BV266" s="136" t="str">
        <f>IF(AND(AH266=0,AJ266=0),"",AH266&amp;" - "&amp;AJ266)</f>
        <v>3 - 0</v>
      </c>
      <c r="BW266" s="138">
        <f>BW265+AK266</f>
        <v>3</v>
      </c>
      <c r="BX266" s="138">
        <f>AL266+BX265</f>
        <v>0</v>
      </c>
      <c r="BZ266" s="109" t="str">
        <f>IF(BL266="","",BI266)</f>
        <v>Karolin FIGOL</v>
      </c>
      <c r="CA266" s="109" t="str">
        <f>IF(BZ266="","",CA264)</f>
        <v>Pärnu-Jaagupi LTK</v>
      </c>
      <c r="CB266" s="109" t="str">
        <f>IF(BL266="","",BK266)</f>
        <v>Neverly LUKAS</v>
      </c>
      <c r="CC266" s="109" t="str">
        <f>IF(CB266="","",CC264)</f>
        <v>Lauatennisekeskus</v>
      </c>
      <c r="CE266" s="109" t="str">
        <f t="shared" si="418"/>
        <v>3:0</v>
      </c>
      <c r="CF266" s="109" t="str">
        <f>IF(AH266=AJ266,"",IF(AH266&gt;AJ266,E266,H266))</f>
        <v>Karolin FIGOL</v>
      </c>
      <c r="CG266" s="109" t="str">
        <f>IF(AH266=AJ266,"",IF(AH266&gt;AJ266,H266,E266))</f>
        <v>Neverly LUKAS</v>
      </c>
    </row>
    <row r="267" spans="1:85" s="109" customFormat="1" hidden="1" outlineLevel="1">
      <c r="A267" s="116">
        <f t="shared" si="423"/>
        <v>27</v>
      </c>
      <c r="B267" s="87">
        <v>265</v>
      </c>
      <c r="C267" s="92">
        <v>5</v>
      </c>
      <c r="D267" s="87"/>
      <c r="E267" s="88" t="s">
        <v>151</v>
      </c>
      <c r="F267" s="92">
        <v>10</v>
      </c>
      <c r="G267" s="87"/>
      <c r="H267" s="88" t="s">
        <v>122</v>
      </c>
      <c r="I267" s="291" t="s">
        <v>86</v>
      </c>
      <c r="J267" s="291" t="s">
        <v>81</v>
      </c>
      <c r="K267" s="291" t="s">
        <v>100</v>
      </c>
      <c r="L267" s="291" t="s">
        <v>91</v>
      </c>
      <c r="M267" s="291" t="s">
        <v>80</v>
      </c>
      <c r="N267" s="285">
        <v>11</v>
      </c>
      <c r="O267" s="285">
        <v>6</v>
      </c>
      <c r="P267" s="285">
        <v>11</v>
      </c>
      <c r="Q267" s="285">
        <v>3</v>
      </c>
      <c r="R267" s="285">
        <v>9</v>
      </c>
      <c r="S267" s="285">
        <v>11</v>
      </c>
      <c r="T267" s="285">
        <v>8</v>
      </c>
      <c r="U267" s="285">
        <v>11</v>
      </c>
      <c r="V267" s="285">
        <v>11</v>
      </c>
      <c r="W267" s="285">
        <v>8</v>
      </c>
      <c r="X267" s="293">
        <v>1</v>
      </c>
      <c r="Y267" s="293">
        <v>1</v>
      </c>
      <c r="Z267" s="293">
        <v>0</v>
      </c>
      <c r="AA267" s="293">
        <v>0</v>
      </c>
      <c r="AB267" s="293">
        <v>1</v>
      </c>
      <c r="AC267" s="293">
        <v>0</v>
      </c>
      <c r="AD267" s="293">
        <v>0</v>
      </c>
      <c r="AE267" s="293">
        <v>1</v>
      </c>
      <c r="AF267" s="293">
        <v>1</v>
      </c>
      <c r="AG267" s="293">
        <v>0</v>
      </c>
      <c r="AH267" s="295">
        <v>3</v>
      </c>
      <c r="AI267" s="295" t="s">
        <v>83</v>
      </c>
      <c r="AJ267" s="295">
        <v>2</v>
      </c>
      <c r="AK267" s="298">
        <f>RANK(AH267,AH267:AJ267,1)-1</f>
        <v>1</v>
      </c>
      <c r="AL267" s="299">
        <f>RANK(AJ267,AH267:AJ267,1)-1</f>
        <v>0</v>
      </c>
      <c r="AT267" s="115"/>
      <c r="AU267" s="300" t="s">
        <v>143</v>
      </c>
      <c r="AV267" s="130" t="str">
        <f t="shared" si="419"/>
        <v>Ketrin SALUMAA</v>
      </c>
      <c r="AW267" s="300" t="s">
        <v>143</v>
      </c>
      <c r="AX267" s="130" t="str">
        <f t="shared" si="420"/>
        <v>Aire KURGPÕLD</v>
      </c>
      <c r="AY267" s="302" t="str">
        <f>IF(AND(N267=0,O267=0),"",N267&amp;" - "&amp;O267)</f>
        <v>11 - 6</v>
      </c>
      <c r="AZ267" s="302" t="str">
        <f>IF(AND(P267=0,Q267=0),"",P267&amp;" - "&amp;Q267)</f>
        <v>11 - 3</v>
      </c>
      <c r="BA267" s="302" t="str">
        <f>IF(AND(R267=0,S267=0),"",R267&amp;" - "&amp;S267)</f>
        <v>9 - 11</v>
      </c>
      <c r="BB267" s="302" t="str">
        <f>IF(AND(T267=0,U267=0),"",T267&amp;" - "&amp;U267)</f>
        <v>8 - 11</v>
      </c>
      <c r="BC267" s="302" t="str">
        <f>IF(AND(V267=0,W267=0),"",V267&amp;" - "&amp;W267)</f>
        <v>11 - 8</v>
      </c>
      <c r="BD267" s="309" t="str">
        <f>IF(AND(AH267=0,AJ267=0),"",AH267&amp;" - "&amp;AJ267)</f>
        <v>3 - 2</v>
      </c>
      <c r="BE267" s="297">
        <f t="shared" si="434"/>
        <v>4</v>
      </c>
      <c r="BF267" s="297">
        <f t="shared" si="434"/>
        <v>0</v>
      </c>
      <c r="BH267" s="129"/>
      <c r="BI267" s="130" t="str">
        <f t="shared" si="421"/>
        <v>Ketrin SALUMAA</v>
      </c>
      <c r="BJ267" s="129"/>
      <c r="BK267" s="130" t="str">
        <f t="shared" si="422"/>
        <v>Aire KURGPÕLD</v>
      </c>
      <c r="BL267" s="305">
        <f t="shared" si="424"/>
        <v>11</v>
      </c>
      <c r="BM267" s="305">
        <f t="shared" si="425"/>
        <v>6</v>
      </c>
      <c r="BN267" s="305">
        <f t="shared" si="426"/>
        <v>11</v>
      </c>
      <c r="BO267" s="305">
        <f t="shared" si="427"/>
        <v>3</v>
      </c>
      <c r="BP267" s="305">
        <f t="shared" si="428"/>
        <v>9</v>
      </c>
      <c r="BQ267" s="305">
        <f t="shared" si="429"/>
        <v>11</v>
      </c>
      <c r="BR267" s="305">
        <f t="shared" si="430"/>
        <v>8</v>
      </c>
      <c r="BS267" s="305">
        <f t="shared" si="431"/>
        <v>11</v>
      </c>
      <c r="BT267" s="305">
        <f t="shared" si="432"/>
        <v>11</v>
      </c>
      <c r="BU267" s="305">
        <f t="shared" si="433"/>
        <v>8</v>
      </c>
      <c r="BV267" s="307" t="str">
        <f>IF(AND(AH267=0,AJ267=0),"",AH267&amp;" - "&amp;AJ267)</f>
        <v>3 - 2</v>
      </c>
      <c r="BW267" s="303">
        <f>AK267+BW266</f>
        <v>4</v>
      </c>
      <c r="BX267" s="303">
        <f>AL267+BX266</f>
        <v>0</v>
      </c>
      <c r="CE267" s="109" t="str">
        <f t="shared" si="418"/>
        <v>3:2</v>
      </c>
    </row>
    <row r="268" spans="1:85" s="109" customFormat="1" hidden="1" outlineLevel="1">
      <c r="A268" s="116">
        <f t="shared" si="423"/>
        <v>27</v>
      </c>
      <c r="B268" s="87">
        <v>266</v>
      </c>
      <c r="C268" s="92">
        <v>6</v>
      </c>
      <c r="D268" s="87"/>
      <c r="E268" s="88" t="s">
        <v>154</v>
      </c>
      <c r="F268" s="92">
        <v>11</v>
      </c>
      <c r="G268" s="87"/>
      <c r="H268" s="88" t="s">
        <v>124</v>
      </c>
      <c r="I268" s="291"/>
      <c r="J268" s="291"/>
      <c r="K268" s="291"/>
      <c r="L268" s="291"/>
      <c r="M268" s="291"/>
      <c r="N268" s="286"/>
      <c r="O268" s="286"/>
      <c r="P268" s="286"/>
      <c r="Q268" s="286"/>
      <c r="R268" s="286"/>
      <c r="S268" s="286"/>
      <c r="T268" s="286"/>
      <c r="U268" s="286"/>
      <c r="V268" s="286"/>
      <c r="W268" s="286"/>
      <c r="X268" s="294"/>
      <c r="Y268" s="294"/>
      <c r="Z268" s="294"/>
      <c r="AA268" s="294"/>
      <c r="AB268" s="294"/>
      <c r="AC268" s="294"/>
      <c r="AD268" s="294"/>
      <c r="AE268" s="294"/>
      <c r="AF268" s="294"/>
      <c r="AG268" s="294"/>
      <c r="AH268" s="296"/>
      <c r="AI268" s="296"/>
      <c r="AJ268" s="296"/>
      <c r="AK268" s="298"/>
      <c r="AL268" s="299"/>
      <c r="AT268" s="115"/>
      <c r="AU268" s="301"/>
      <c r="AV268" s="130" t="str">
        <f t="shared" si="419"/>
        <v>Karolin FIGOL</v>
      </c>
      <c r="AW268" s="301"/>
      <c r="AX268" s="130" t="str">
        <f t="shared" si="420"/>
        <v>Kristi ERNITS (laen)</v>
      </c>
      <c r="AY268" s="302"/>
      <c r="AZ268" s="302"/>
      <c r="BA268" s="302"/>
      <c r="BB268" s="302"/>
      <c r="BC268" s="302"/>
      <c r="BD268" s="309"/>
      <c r="BE268" s="297"/>
      <c r="BF268" s="297"/>
      <c r="BH268" s="129"/>
      <c r="BI268" s="130" t="str">
        <f t="shared" si="421"/>
        <v>Karolin FIGOL</v>
      </c>
      <c r="BJ268" s="129"/>
      <c r="BK268" s="130" t="str">
        <f t="shared" si="422"/>
        <v>Kristi ERNITS (laen)</v>
      </c>
      <c r="BL268" s="306" t="str">
        <f t="shared" si="424"/>
        <v/>
      </c>
      <c r="BM268" s="306" t="str">
        <f t="shared" si="425"/>
        <v/>
      </c>
      <c r="BN268" s="306" t="str">
        <f t="shared" si="426"/>
        <v/>
      </c>
      <c r="BO268" s="306" t="str">
        <f t="shared" si="427"/>
        <v/>
      </c>
      <c r="BP268" s="306" t="str">
        <f t="shared" si="428"/>
        <v/>
      </c>
      <c r="BQ268" s="306" t="str">
        <f t="shared" si="429"/>
        <v/>
      </c>
      <c r="BR268" s="306" t="str">
        <f t="shared" si="430"/>
        <v/>
      </c>
      <c r="BS268" s="306" t="str">
        <f t="shared" si="431"/>
        <v/>
      </c>
      <c r="BT268" s="306" t="str">
        <f t="shared" si="432"/>
        <v/>
      </c>
      <c r="BU268" s="306" t="str">
        <f t="shared" si="433"/>
        <v/>
      </c>
      <c r="BV268" s="308"/>
      <c r="BW268" s="304"/>
      <c r="BX268" s="304"/>
      <c r="CE268" s="109" t="str">
        <f t="shared" si="418"/>
        <v>:</v>
      </c>
    </row>
    <row r="269" spans="1:85" s="109" customFormat="1" hidden="1" outlineLevel="1">
      <c r="A269" s="116">
        <f t="shared" si="423"/>
        <v>27</v>
      </c>
      <c r="B269" s="87">
        <v>267</v>
      </c>
      <c r="C269" s="87">
        <v>4</v>
      </c>
      <c r="D269" s="87" t="s">
        <v>77</v>
      </c>
      <c r="E269" s="88" t="s">
        <v>164</v>
      </c>
      <c r="F269" s="87">
        <v>10</v>
      </c>
      <c r="G269" s="87" t="s">
        <v>85</v>
      </c>
      <c r="H269" s="88" t="s">
        <v>122</v>
      </c>
      <c r="I269" s="89" t="s">
        <v>82</v>
      </c>
      <c r="J269" s="89" t="s">
        <v>82</v>
      </c>
      <c r="K269" s="89" t="s">
        <v>82</v>
      </c>
      <c r="L269" s="89" t="s">
        <v>82</v>
      </c>
      <c r="M269" s="89" t="s">
        <v>82</v>
      </c>
      <c r="N269" s="87">
        <v>0</v>
      </c>
      <c r="O269" s="87">
        <v>0</v>
      </c>
      <c r="P269" s="87">
        <v>0</v>
      </c>
      <c r="Q269" s="87">
        <v>0</v>
      </c>
      <c r="R269" s="87">
        <v>0</v>
      </c>
      <c r="S269" s="87">
        <v>0</v>
      </c>
      <c r="T269" s="87">
        <v>0</v>
      </c>
      <c r="U269" s="87">
        <v>0</v>
      </c>
      <c r="V269" s="87">
        <v>0</v>
      </c>
      <c r="W269" s="87">
        <v>0</v>
      </c>
      <c r="X269" s="90">
        <v>0</v>
      </c>
      <c r="Y269" s="90">
        <v>0</v>
      </c>
      <c r="Z269" s="90">
        <v>0</v>
      </c>
      <c r="AA269" s="90">
        <v>0</v>
      </c>
      <c r="AB269" s="90">
        <v>0</v>
      </c>
      <c r="AC269" s="90">
        <v>0</v>
      </c>
      <c r="AD269" s="90">
        <v>0</v>
      </c>
      <c r="AE269" s="90">
        <v>0</v>
      </c>
      <c r="AF269" s="90">
        <v>0</v>
      </c>
      <c r="AG269" s="90">
        <v>0</v>
      </c>
      <c r="AH269" s="91">
        <v>0</v>
      </c>
      <c r="AI269" s="91" t="s">
        <v>83</v>
      </c>
      <c r="AJ269" s="91">
        <v>0</v>
      </c>
      <c r="AK269" s="128">
        <f>RANK(AH269,AH269:AJ269,1)-1</f>
        <v>0</v>
      </c>
      <c r="AL269" s="128">
        <f>RANK(AJ269,AH269:AJ269,1)-1</f>
        <v>0</v>
      </c>
      <c r="AM269" s="114"/>
      <c r="AN269" s="114"/>
      <c r="AO269" s="139"/>
      <c r="AP269" s="139"/>
      <c r="AQ269" s="139"/>
      <c r="AR269" s="139"/>
      <c r="AT269" s="115"/>
      <c r="AU269" s="129" t="str">
        <f>D269</f>
        <v>A</v>
      </c>
      <c r="AV269" s="130" t="str">
        <f t="shared" si="419"/>
        <v>Sofia Viktoria GEROISKAJA (laen)</v>
      </c>
      <c r="AW269" s="129" t="str">
        <f>G269</f>
        <v>X</v>
      </c>
      <c r="AX269" s="130" t="str">
        <f t="shared" si="420"/>
        <v>Aire KURGPÕLD</v>
      </c>
      <c r="AY269" s="129" t="str">
        <f>IF(AND(N269=0,O269=0),"",N269&amp;" - "&amp;O269)</f>
        <v/>
      </c>
      <c r="AZ269" s="129" t="str">
        <f>IF(AND(P269=0,Q269=0),"",P269&amp;" - "&amp;Q269)</f>
        <v/>
      </c>
      <c r="BA269" s="129" t="str">
        <f>IF(AND(R269=0,S269=0),"",R269&amp;" - "&amp;S269)</f>
        <v/>
      </c>
      <c r="BB269" s="129" t="str">
        <f>IF(AND(T269=0,U269=0),"",T269&amp;" - "&amp;U269)</f>
        <v/>
      </c>
      <c r="BC269" s="129" t="str">
        <f>IF(AND(V269=0,W269=0),"",V269&amp;" - "&amp;W269)</f>
        <v/>
      </c>
      <c r="BD269" s="131" t="str">
        <f>IF(AND(AH269=0,AJ269=0),"",AH269&amp;" - "&amp;AJ269)</f>
        <v/>
      </c>
      <c r="BE269" s="132">
        <f>BE267+AK269</f>
        <v>4</v>
      </c>
      <c r="BF269" s="132">
        <f>BF267+AL269</f>
        <v>0</v>
      </c>
      <c r="BH269" s="129" t="str">
        <f>D269</f>
        <v>A</v>
      </c>
      <c r="BI269" s="130" t="str">
        <f t="shared" si="421"/>
        <v>Sofia Viktoria GEROISKAJA (laen)</v>
      </c>
      <c r="BJ269" s="129" t="str">
        <f>G269</f>
        <v>X</v>
      </c>
      <c r="BK269" s="130" t="str">
        <f t="shared" si="422"/>
        <v>Aire KURGPÕLD</v>
      </c>
      <c r="BL269" s="135" t="str">
        <f t="shared" si="424"/>
        <v/>
      </c>
      <c r="BM269" s="135" t="str">
        <f t="shared" si="425"/>
        <v/>
      </c>
      <c r="BN269" s="135" t="str">
        <f t="shared" si="426"/>
        <v/>
      </c>
      <c r="BO269" s="135" t="str">
        <f t="shared" si="427"/>
        <v/>
      </c>
      <c r="BP269" s="135" t="str">
        <f t="shared" si="428"/>
        <v/>
      </c>
      <c r="BQ269" s="135" t="str">
        <f t="shared" si="429"/>
        <v/>
      </c>
      <c r="BR269" s="135" t="str">
        <f t="shared" si="430"/>
        <v/>
      </c>
      <c r="BS269" s="135" t="str">
        <f t="shared" si="431"/>
        <v/>
      </c>
      <c r="BT269" s="135" t="str">
        <f t="shared" si="432"/>
        <v/>
      </c>
      <c r="BU269" s="135" t="str">
        <f t="shared" si="433"/>
        <v/>
      </c>
      <c r="BV269" s="136" t="str">
        <f>IF(AND(AH269=0,AJ269=0),"",AH269&amp;" - "&amp;AJ269)</f>
        <v/>
      </c>
      <c r="BW269" s="138">
        <f>BW267+AK269</f>
        <v>4</v>
      </c>
      <c r="BX269" s="138">
        <f>AL269+BX267</f>
        <v>0</v>
      </c>
      <c r="BZ269" s="109" t="str">
        <f>IF(BL269="","",BI269)</f>
        <v/>
      </c>
      <c r="CA269" s="109" t="str">
        <f>IF(BZ269="","",CA264)</f>
        <v/>
      </c>
      <c r="CB269" s="109" t="str">
        <f>IF(BL269="","",BK269)</f>
        <v/>
      </c>
      <c r="CC269" s="109" t="str">
        <f>IF(CB269="","",CC264)</f>
        <v/>
      </c>
      <c r="CE269" s="109" t="str">
        <f t="shared" si="418"/>
        <v>:</v>
      </c>
      <c r="CF269" s="109" t="str">
        <f>IF(AH269=AJ269,"",IF(AH269&gt;AJ269,E269,H269))</f>
        <v/>
      </c>
      <c r="CG269" s="109" t="str">
        <f>IF(AH269=AJ269,"",IF(AH269&gt;AJ269,H269,E269))</f>
        <v/>
      </c>
    </row>
    <row r="270" spans="1:85" hidden="1" outlineLevel="1">
      <c r="A270" s="116">
        <f t="shared" si="423"/>
        <v>27</v>
      </c>
      <c r="B270" s="87">
        <v>268</v>
      </c>
      <c r="C270" s="93">
        <v>6</v>
      </c>
      <c r="D270" s="93" t="s">
        <v>87</v>
      </c>
      <c r="E270" s="88" t="s">
        <v>154</v>
      </c>
      <c r="F270" s="93">
        <v>11</v>
      </c>
      <c r="G270" s="93" t="s">
        <v>78</v>
      </c>
      <c r="H270" s="88" t="s">
        <v>124</v>
      </c>
      <c r="I270" s="89" t="s">
        <v>82</v>
      </c>
      <c r="J270" s="89" t="s">
        <v>82</v>
      </c>
      <c r="K270" s="89" t="s">
        <v>82</v>
      </c>
      <c r="L270" s="89" t="s">
        <v>82</v>
      </c>
      <c r="M270" s="89" t="s">
        <v>82</v>
      </c>
      <c r="N270" s="87">
        <v>0</v>
      </c>
      <c r="O270" s="87">
        <v>0</v>
      </c>
      <c r="P270" s="87">
        <v>0</v>
      </c>
      <c r="Q270" s="87">
        <v>0</v>
      </c>
      <c r="R270" s="87">
        <v>0</v>
      </c>
      <c r="S270" s="87">
        <v>0</v>
      </c>
      <c r="T270" s="87">
        <v>0</v>
      </c>
      <c r="U270" s="87">
        <v>0</v>
      </c>
      <c r="V270" s="87">
        <v>0</v>
      </c>
      <c r="W270" s="87">
        <v>0</v>
      </c>
      <c r="X270" s="90">
        <v>0</v>
      </c>
      <c r="Y270" s="90">
        <v>0</v>
      </c>
      <c r="Z270" s="90">
        <v>0</v>
      </c>
      <c r="AA270" s="90">
        <v>0</v>
      </c>
      <c r="AB270" s="90">
        <v>0</v>
      </c>
      <c r="AC270" s="90">
        <v>0</v>
      </c>
      <c r="AD270" s="90">
        <v>0</v>
      </c>
      <c r="AE270" s="90">
        <v>0</v>
      </c>
      <c r="AF270" s="90">
        <v>0</v>
      </c>
      <c r="AG270" s="90">
        <v>0</v>
      </c>
      <c r="AH270" s="91">
        <v>0</v>
      </c>
      <c r="AI270" s="91" t="s">
        <v>83</v>
      </c>
      <c r="AJ270" s="91">
        <v>0</v>
      </c>
      <c r="AK270" s="128">
        <f>RANK(AH270,AH270:AJ270,1)-1</f>
        <v>0</v>
      </c>
      <c r="AL270" s="128">
        <f>RANK(AJ270,AH270:AJ270,1)-1</f>
        <v>0</v>
      </c>
      <c r="AT270" s="115"/>
      <c r="AU270" s="129" t="str">
        <f>D270</f>
        <v>C</v>
      </c>
      <c r="AV270" s="130" t="str">
        <f t="shared" si="419"/>
        <v>Karolin FIGOL</v>
      </c>
      <c r="AW270" s="129" t="str">
        <f>G270</f>
        <v>Y</v>
      </c>
      <c r="AX270" s="130" t="str">
        <f t="shared" si="420"/>
        <v>Kristi ERNITS (laen)</v>
      </c>
      <c r="AY270" s="129" t="str">
        <f>IF(AND(N270=0,O270=0),"",N270&amp;" - "&amp;O270)</f>
        <v/>
      </c>
      <c r="AZ270" s="129" t="str">
        <f>IF(AND(P270=0,Q270=0),"",P270&amp;" - "&amp;Q270)</f>
        <v/>
      </c>
      <c r="BA270" s="129" t="str">
        <f>IF(AND(R270=0,S270=0),"",R270&amp;" - "&amp;S270)</f>
        <v/>
      </c>
      <c r="BB270" s="129" t="str">
        <f>IF(AND(T270=0,U270=0),"",T270&amp;" - "&amp;U270)</f>
        <v/>
      </c>
      <c r="BC270" s="129" t="str">
        <f>IF(AND(V270=0,W270=0),"",V270&amp;" - "&amp;W270)</f>
        <v/>
      </c>
      <c r="BD270" s="131" t="str">
        <f>IF(AND(AH270=0,AJ270=0),"",AH270&amp;" - "&amp;AJ270)</f>
        <v/>
      </c>
      <c r="BE270" s="132">
        <f>BE269+AK270</f>
        <v>4</v>
      </c>
      <c r="BF270" s="132">
        <f>BF269+AL270</f>
        <v>0</v>
      </c>
      <c r="BH270" s="129" t="str">
        <f>D270</f>
        <v>C</v>
      </c>
      <c r="BI270" s="130" t="str">
        <f t="shared" si="421"/>
        <v>Karolin FIGOL</v>
      </c>
      <c r="BJ270" s="129" t="str">
        <f>G270</f>
        <v>Y</v>
      </c>
      <c r="BK270" s="130" t="str">
        <f t="shared" si="422"/>
        <v>Kristi ERNITS (laen)</v>
      </c>
      <c r="BL270" s="135" t="str">
        <f t="shared" si="424"/>
        <v/>
      </c>
      <c r="BM270" s="135" t="str">
        <f t="shared" si="425"/>
        <v/>
      </c>
      <c r="BN270" s="135" t="str">
        <f t="shared" si="426"/>
        <v/>
      </c>
      <c r="BO270" s="135" t="str">
        <f t="shared" si="427"/>
        <v/>
      </c>
      <c r="BP270" s="135" t="str">
        <f t="shared" si="428"/>
        <v/>
      </c>
      <c r="BQ270" s="135" t="str">
        <f t="shared" si="429"/>
        <v/>
      </c>
      <c r="BR270" s="135" t="str">
        <f t="shared" si="430"/>
        <v/>
      </c>
      <c r="BS270" s="135" t="str">
        <f t="shared" si="431"/>
        <v/>
      </c>
      <c r="BT270" s="135" t="str">
        <f t="shared" si="432"/>
        <v/>
      </c>
      <c r="BU270" s="135" t="str">
        <f t="shared" si="433"/>
        <v/>
      </c>
      <c r="BV270" s="136" t="str">
        <f>IF(AND(AH270=0,AJ270=0),"",AH270&amp;" - "&amp;AJ270)</f>
        <v/>
      </c>
      <c r="BW270" s="138">
        <f>BW269+AK270</f>
        <v>4</v>
      </c>
      <c r="BX270" s="138">
        <f>AL270+BX269</f>
        <v>0</v>
      </c>
      <c r="BZ270" s="109" t="str">
        <f>IF(BL270="","",BI270)</f>
        <v/>
      </c>
      <c r="CA270" s="109" t="str">
        <f>IF(BZ270="","",CA264)</f>
        <v/>
      </c>
      <c r="CB270" s="109" t="str">
        <f>IF(BL270="","",BK270)</f>
        <v/>
      </c>
      <c r="CC270" s="109" t="str">
        <f>IF(CB270="","",CC264)</f>
        <v/>
      </c>
      <c r="CE270" s="109" t="str">
        <f t="shared" si="418"/>
        <v>:</v>
      </c>
      <c r="CF270" s="109" t="str">
        <f>IF(AH270=AJ270,"",IF(AH270&gt;AJ270,E270,H270))</f>
        <v/>
      </c>
      <c r="CG270" s="109" t="str">
        <f>IF(AH270=AJ270,"",IF(AH270&gt;AJ270,H270,E270))</f>
        <v/>
      </c>
    </row>
    <row r="271" spans="1:85" hidden="1" outlineLevel="1">
      <c r="A271" s="153">
        <f t="shared" si="423"/>
        <v>27</v>
      </c>
      <c r="B271" s="96">
        <v>269</v>
      </c>
      <c r="C271" s="94">
        <v>5</v>
      </c>
      <c r="D271" s="94" t="s">
        <v>84</v>
      </c>
      <c r="E271" s="95" t="s">
        <v>151</v>
      </c>
      <c r="F271" s="94">
        <v>12</v>
      </c>
      <c r="G271" s="94" t="s">
        <v>88</v>
      </c>
      <c r="H271" s="95" t="s">
        <v>126</v>
      </c>
      <c r="I271" s="89" t="s">
        <v>82</v>
      </c>
      <c r="J271" s="89" t="s">
        <v>82</v>
      </c>
      <c r="K271" s="89" t="s">
        <v>82</v>
      </c>
      <c r="L271" s="89" t="s">
        <v>82</v>
      </c>
      <c r="M271" s="89" t="s">
        <v>82</v>
      </c>
      <c r="N271" s="96">
        <v>0</v>
      </c>
      <c r="O271" s="96">
        <v>0</v>
      </c>
      <c r="P271" s="96">
        <v>0</v>
      </c>
      <c r="Q271" s="96">
        <v>0</v>
      </c>
      <c r="R271" s="96">
        <v>0</v>
      </c>
      <c r="S271" s="96">
        <v>0</v>
      </c>
      <c r="T271" s="96">
        <v>0</v>
      </c>
      <c r="U271" s="96">
        <v>0</v>
      </c>
      <c r="V271" s="96">
        <v>0</v>
      </c>
      <c r="W271" s="96">
        <v>0</v>
      </c>
      <c r="X271" s="97">
        <v>0</v>
      </c>
      <c r="Y271" s="97">
        <v>0</v>
      </c>
      <c r="Z271" s="97">
        <v>0</v>
      </c>
      <c r="AA271" s="97">
        <v>0</v>
      </c>
      <c r="AB271" s="97">
        <v>0</v>
      </c>
      <c r="AC271" s="97">
        <v>0</v>
      </c>
      <c r="AD271" s="97">
        <v>0</v>
      </c>
      <c r="AE271" s="97">
        <v>0</v>
      </c>
      <c r="AF271" s="97">
        <v>0</v>
      </c>
      <c r="AG271" s="97">
        <v>0</v>
      </c>
      <c r="AH271" s="98">
        <v>0</v>
      </c>
      <c r="AI271" s="98" t="s">
        <v>83</v>
      </c>
      <c r="AJ271" s="98">
        <v>0</v>
      </c>
      <c r="AK271" s="128">
        <f>RANK(AH271,AH271:AJ271,1)-1</f>
        <v>0</v>
      </c>
      <c r="AL271" s="128">
        <f>RANK(AJ271,AH271:AJ271,1)-1</f>
        <v>0</v>
      </c>
      <c r="AM271" s="142">
        <v>1</v>
      </c>
      <c r="AN271" s="142">
        <v>1</v>
      </c>
      <c r="AT271" s="115"/>
      <c r="AU271" s="129" t="str">
        <f>D271</f>
        <v>B</v>
      </c>
      <c r="AV271" s="130" t="str">
        <f t="shared" si="419"/>
        <v>Ketrin SALUMAA</v>
      </c>
      <c r="AW271" s="129" t="str">
        <f>G271</f>
        <v>Z</v>
      </c>
      <c r="AX271" s="130" t="str">
        <f t="shared" si="420"/>
        <v>Neverly LUKAS</v>
      </c>
      <c r="AY271" s="129" t="str">
        <f>IF(AND(N271=0,O271=0),"",N271&amp;" - "&amp;O271)</f>
        <v/>
      </c>
      <c r="AZ271" s="129" t="str">
        <f>IF(AND(P271=0,Q271=0),"",P271&amp;" - "&amp;Q271)</f>
        <v/>
      </c>
      <c r="BA271" s="129" t="str">
        <f>IF(AND(R271=0,S271=0),"",R271&amp;" - "&amp;S271)</f>
        <v/>
      </c>
      <c r="BB271" s="129" t="str">
        <f>IF(AND(T271=0,U271=0),"",T271&amp;" - "&amp;U271)</f>
        <v/>
      </c>
      <c r="BC271" s="129" t="str">
        <f>IF(AND(V271=0,W271=0),"",V271&amp;" - "&amp;W271)</f>
        <v/>
      </c>
      <c r="BD271" s="131" t="str">
        <f>IF(AND(AH271=0,AJ271=0),"",AH271&amp;" - "&amp;AJ271)</f>
        <v/>
      </c>
      <c r="BE271" s="132">
        <f>BE270+AK271</f>
        <v>4</v>
      </c>
      <c r="BF271" s="132">
        <f>BF270+AL271</f>
        <v>0</v>
      </c>
      <c r="BH271" s="129" t="str">
        <f>D271</f>
        <v>B</v>
      </c>
      <c r="BI271" s="130" t="str">
        <f t="shared" si="421"/>
        <v>Ketrin SALUMAA</v>
      </c>
      <c r="BJ271" s="129" t="str">
        <f>G271</f>
        <v>Z</v>
      </c>
      <c r="BK271" s="130" t="str">
        <f t="shared" si="422"/>
        <v>Neverly LUKAS</v>
      </c>
      <c r="BL271" s="135" t="str">
        <f t="shared" si="424"/>
        <v/>
      </c>
      <c r="BM271" s="135" t="str">
        <f t="shared" si="425"/>
        <v/>
      </c>
      <c r="BN271" s="135" t="str">
        <f t="shared" si="426"/>
        <v/>
      </c>
      <c r="BO271" s="135" t="str">
        <f t="shared" si="427"/>
        <v/>
      </c>
      <c r="BP271" s="135" t="str">
        <f t="shared" si="428"/>
        <v/>
      </c>
      <c r="BQ271" s="135" t="str">
        <f t="shared" si="429"/>
        <v/>
      </c>
      <c r="BR271" s="135" t="str">
        <f t="shared" si="430"/>
        <v/>
      </c>
      <c r="BS271" s="135" t="str">
        <f t="shared" si="431"/>
        <v/>
      </c>
      <c r="BT271" s="135" t="str">
        <f t="shared" si="432"/>
        <v/>
      </c>
      <c r="BU271" s="135" t="str">
        <f t="shared" si="433"/>
        <v/>
      </c>
      <c r="BV271" s="136" t="str">
        <f>IF(AND(AH271=0,AJ271=0),"",AH271&amp;" - "&amp;AJ271)</f>
        <v/>
      </c>
      <c r="BW271" s="138">
        <f>BW270+AK271</f>
        <v>4</v>
      </c>
      <c r="BX271" s="138">
        <f>AL271+BX270</f>
        <v>0</v>
      </c>
      <c r="BZ271" s="109" t="str">
        <f>IF(BL271="","",BI271)</f>
        <v/>
      </c>
      <c r="CA271" s="109" t="str">
        <f>IF(BZ271="","",CA264)</f>
        <v/>
      </c>
      <c r="CB271" s="109" t="str">
        <f>IF(BL271="","",BK271)</f>
        <v/>
      </c>
      <c r="CC271" s="109" t="str">
        <f>IF(CB271="","",CC264)</f>
        <v/>
      </c>
      <c r="CE271" s="109" t="str">
        <f t="shared" si="418"/>
        <v>:</v>
      </c>
      <c r="CF271" s="109" t="str">
        <f>IF(AH271=AJ271,"",IF(AH271&gt;AJ271,E271,H271))</f>
        <v/>
      </c>
      <c r="CG271" s="109" t="str">
        <f>IF(AH271=AJ271,"",IF(AH271&gt;AJ271,H271,E271))</f>
        <v/>
      </c>
    </row>
    <row r="272" spans="1:85" hidden="1" outlineLevel="1">
      <c r="A272" s="154">
        <f t="shared" si="423"/>
        <v>27</v>
      </c>
      <c r="B272" s="101">
        <v>270</v>
      </c>
      <c r="C272" s="99"/>
      <c r="D272" s="99"/>
      <c r="E272" s="99"/>
      <c r="F272" s="99"/>
      <c r="G272" s="99"/>
      <c r="H272" s="99"/>
      <c r="I272" s="100"/>
      <c r="J272" s="100"/>
      <c r="K272" s="100"/>
      <c r="L272" s="100"/>
      <c r="M272" s="100"/>
      <c r="N272" s="101"/>
      <c r="O272" s="101"/>
      <c r="P272" s="101"/>
      <c r="Q272" s="101"/>
      <c r="R272" s="101"/>
      <c r="S272" s="101"/>
      <c r="T272" s="101"/>
      <c r="U272" s="101"/>
      <c r="V272" s="101"/>
      <c r="W272" s="101"/>
      <c r="X272" s="102"/>
      <c r="Y272" s="102"/>
      <c r="Z272" s="102"/>
      <c r="AA272" s="102"/>
      <c r="AB272" s="102"/>
      <c r="AC272" s="102"/>
      <c r="AD272" s="102"/>
      <c r="AE272" s="102"/>
      <c r="AF272" s="102"/>
      <c r="AG272" s="102"/>
      <c r="AH272" s="103"/>
      <c r="AI272" s="103"/>
      <c r="AJ272" s="104"/>
      <c r="AK272" s="144">
        <f>SUM(AK264:AK271)</f>
        <v>4</v>
      </c>
      <c r="AL272" s="144">
        <f>SUM(AL264:AL271)</f>
        <v>0</v>
      </c>
      <c r="AM272" s="145" t="str">
        <f>IF(OR(ISNA(E264),AK272=AL272),"",IF(D263&lt;G263,AK272&amp;" - "&amp;AL272,AL272&amp;" - "&amp;AK272))</f>
        <v>4 - 0</v>
      </c>
      <c r="AN272" s="145">
        <f>IF(OR(ISNA(E264),AK272=AL272),"",IF(VALUE(LEFT(AM272))&gt;VALUE(RIGHT(AM272)),2,1))</f>
        <v>2</v>
      </c>
      <c r="AT272" s="146"/>
      <c r="AU272" s="147"/>
      <c r="AV272" s="148"/>
      <c r="AW272" s="147"/>
      <c r="AX272" s="148"/>
      <c r="AY272" s="147"/>
      <c r="AZ272" s="147"/>
      <c r="BA272" s="147"/>
      <c r="BB272" s="147"/>
      <c r="BC272" s="149"/>
      <c r="BD272" s="150"/>
      <c r="BE272" s="151"/>
      <c r="BF272" s="151"/>
      <c r="BZ272" t="s">
        <v>140</v>
      </c>
      <c r="CE272" s="109" t="str">
        <f t="shared" si="418"/>
        <v>:</v>
      </c>
      <c r="CF272" s="109" t="s">
        <v>140</v>
      </c>
      <c r="CG272" s="109"/>
    </row>
    <row r="273" spans="1:85" s="109" customFormat="1" hidden="1" outlineLevel="1">
      <c r="A273" s="152">
        <f>A263+1</f>
        <v>28</v>
      </c>
      <c r="B273" s="79">
        <v>271</v>
      </c>
      <c r="C273" s="79">
        <v>3</v>
      </c>
      <c r="D273" s="80">
        <v>8</v>
      </c>
      <c r="E273" s="81" t="s">
        <v>18</v>
      </c>
      <c r="F273" s="79">
        <v>9</v>
      </c>
      <c r="G273" s="80">
        <v>7</v>
      </c>
      <c r="H273" s="81" t="s">
        <v>62</v>
      </c>
      <c r="I273" s="155"/>
      <c r="J273" s="156"/>
      <c r="K273" s="156"/>
      <c r="L273" s="156"/>
      <c r="M273" s="156"/>
      <c r="N273" s="157"/>
      <c r="O273" s="157"/>
      <c r="P273" s="157"/>
      <c r="Q273" s="157"/>
      <c r="R273" s="157"/>
      <c r="S273" s="157"/>
      <c r="T273" s="157"/>
      <c r="U273" s="157"/>
      <c r="V273" s="157"/>
      <c r="W273" s="157"/>
      <c r="X273" s="158"/>
      <c r="Y273" s="158"/>
      <c r="Z273" s="158"/>
      <c r="AA273" s="158"/>
      <c r="AB273" s="158"/>
      <c r="AC273" s="158"/>
      <c r="AD273" s="158"/>
      <c r="AE273" s="158"/>
      <c r="AF273" s="158"/>
      <c r="AG273" s="158"/>
      <c r="AH273" s="158"/>
      <c r="AI273" s="158"/>
      <c r="AJ273" s="159"/>
      <c r="AO273" s="109" t="s">
        <v>132</v>
      </c>
      <c r="AP273" s="109" t="s">
        <v>132</v>
      </c>
      <c r="AT273" s="160" t="str">
        <f>"Match no "&amp;A273</f>
        <v>Match no 28</v>
      </c>
      <c r="AU273" s="161">
        <f>BE281</f>
        <v>0</v>
      </c>
      <c r="AV273" s="162" t="str">
        <f t="shared" ref="AV273:AV281" si="435">E273</f>
        <v>-</v>
      </c>
      <c r="AW273" s="161">
        <f>BF281</f>
        <v>0</v>
      </c>
      <c r="AX273" s="162" t="str">
        <f t="shared" ref="AX273:AX281" si="436">H273</f>
        <v>TalTech SK / Rakvere SK</v>
      </c>
      <c r="AY273" s="163" t="s">
        <v>133</v>
      </c>
      <c r="AZ273" s="163" t="s">
        <v>134</v>
      </c>
      <c r="BA273" s="163" t="s">
        <v>135</v>
      </c>
      <c r="BB273" s="163" t="s">
        <v>136</v>
      </c>
      <c r="BC273" s="163" t="s">
        <v>137</v>
      </c>
      <c r="BD273" s="164" t="s">
        <v>138</v>
      </c>
      <c r="BE273" s="304" t="s">
        <v>139</v>
      </c>
      <c r="BF273" s="304"/>
      <c r="BH273" s="165">
        <f>AK282</f>
        <v>0</v>
      </c>
      <c r="BI273" s="166" t="str">
        <f t="shared" ref="BI273:BI281" si="437">E273</f>
        <v>-</v>
      </c>
      <c r="BJ273" s="165">
        <f>AL282</f>
        <v>0</v>
      </c>
      <c r="BK273" s="166" t="str">
        <f t="shared" ref="BK273:BK281" si="438">H273</f>
        <v>TalTech SK / Rakvere SK</v>
      </c>
      <c r="BL273" s="312" t="s">
        <v>133</v>
      </c>
      <c r="BM273" s="313"/>
      <c r="BN273" s="312" t="s">
        <v>134</v>
      </c>
      <c r="BO273" s="313"/>
      <c r="BP273" s="312" t="s">
        <v>135</v>
      </c>
      <c r="BQ273" s="313"/>
      <c r="BR273" s="312" t="s">
        <v>136</v>
      </c>
      <c r="BS273" s="313"/>
      <c r="BT273" s="312" t="s">
        <v>137</v>
      </c>
      <c r="BU273" s="313"/>
      <c r="BV273" s="167" t="s">
        <v>138</v>
      </c>
      <c r="BW273" s="314" t="s">
        <v>139</v>
      </c>
      <c r="BX273" s="315"/>
      <c r="BZ273" s="109" t="s">
        <v>140</v>
      </c>
      <c r="CE273" s="109" t="str">
        <f t="shared" si="418"/>
        <v>s:G</v>
      </c>
      <c r="CF273" s="109" t="s">
        <v>140</v>
      </c>
    </row>
    <row r="274" spans="1:85" s="109" customFormat="1" hidden="1" outlineLevel="1">
      <c r="A274" s="116">
        <f t="shared" ref="A274:A337" si="439">A264+1</f>
        <v>28</v>
      </c>
      <c r="B274" s="87">
        <v>272</v>
      </c>
      <c r="C274" s="87">
        <v>4</v>
      </c>
      <c r="D274" s="87" t="s">
        <v>77</v>
      </c>
      <c r="E274" s="88" t="e">
        <v>#N/A</v>
      </c>
      <c r="F274" s="87">
        <v>11</v>
      </c>
      <c r="G274" s="87" t="s">
        <v>78</v>
      </c>
      <c r="H274" s="88" t="e">
        <v>#N/A</v>
      </c>
      <c r="I274" s="89" t="s">
        <v>82</v>
      </c>
      <c r="J274" s="89" t="s">
        <v>82</v>
      </c>
      <c r="K274" s="89" t="s">
        <v>82</v>
      </c>
      <c r="L274" s="89" t="s">
        <v>82</v>
      </c>
      <c r="M274" s="89" t="s">
        <v>82</v>
      </c>
      <c r="N274" s="87">
        <v>0</v>
      </c>
      <c r="O274" s="87">
        <v>0</v>
      </c>
      <c r="P274" s="87">
        <v>0</v>
      </c>
      <c r="Q274" s="87">
        <v>0</v>
      </c>
      <c r="R274" s="87">
        <v>0</v>
      </c>
      <c r="S274" s="87">
        <v>0</v>
      </c>
      <c r="T274" s="87">
        <v>0</v>
      </c>
      <c r="U274" s="87">
        <v>0</v>
      </c>
      <c r="V274" s="87">
        <v>0</v>
      </c>
      <c r="W274" s="87">
        <v>0</v>
      </c>
      <c r="X274" s="90">
        <v>0</v>
      </c>
      <c r="Y274" s="90">
        <v>0</v>
      </c>
      <c r="Z274" s="90">
        <v>0</v>
      </c>
      <c r="AA274" s="90">
        <v>0</v>
      </c>
      <c r="AB274" s="90">
        <v>0</v>
      </c>
      <c r="AC274" s="90">
        <v>0</v>
      </c>
      <c r="AD274" s="90">
        <v>0</v>
      </c>
      <c r="AE274" s="90">
        <v>0</v>
      </c>
      <c r="AF274" s="90">
        <v>0</v>
      </c>
      <c r="AG274" s="90">
        <v>0</v>
      </c>
      <c r="AH274" s="91">
        <v>0</v>
      </c>
      <c r="AI274" s="91" t="s">
        <v>83</v>
      </c>
      <c r="AJ274" s="91">
        <v>0</v>
      </c>
      <c r="AK274" s="128">
        <f>RANK(AH274,AH274:AJ274,1)-1</f>
        <v>0</v>
      </c>
      <c r="AL274" s="128">
        <f>RANK(AJ274,AH274:AJ274,1)-1</f>
        <v>0</v>
      </c>
      <c r="AT274" s="115" t="str">
        <f>VLOOKUP(A273,Voor,4)&amp;" kell "&amp;TEXT(VLOOKUP(A273,Voor,5),"hh:mm")</f>
        <v>VII voor kell 16:00</v>
      </c>
      <c r="AU274" s="129" t="str">
        <f>D274</f>
        <v>A</v>
      </c>
      <c r="AV274" s="130" t="e">
        <f t="shared" si="435"/>
        <v>#N/A</v>
      </c>
      <c r="AW274" s="129" t="str">
        <f>G274</f>
        <v>Y</v>
      </c>
      <c r="AX274" s="130" t="e">
        <f t="shared" si="436"/>
        <v>#N/A</v>
      </c>
      <c r="AY274" s="129" t="str">
        <f>IF(AND(N274=0,O274=0),"",N274&amp;" - "&amp;O274)</f>
        <v/>
      </c>
      <c r="AZ274" s="129" t="str">
        <f>IF(AND(P274=0,Q274=0),"",P274&amp;" - "&amp;Q274)</f>
        <v/>
      </c>
      <c r="BA274" s="129" t="str">
        <f>IF(AND(R274=0,S274=0),"",R274&amp;" - "&amp;S274)</f>
        <v/>
      </c>
      <c r="BB274" s="129" t="str">
        <f>IF(AND(T274=0,U274=0),"",T274&amp;" - "&amp;U274)</f>
        <v/>
      </c>
      <c r="BC274" s="129" t="str">
        <f>IF(AND(V274=0,W274=0),"",V274&amp;" - "&amp;W274)</f>
        <v/>
      </c>
      <c r="BD274" s="131" t="str">
        <f>IF(AND(AH274=0,AJ274=0),"",AH274&amp;" - "&amp;AJ274)</f>
        <v/>
      </c>
      <c r="BE274" s="132">
        <f>AK274</f>
        <v>0</v>
      </c>
      <c r="BF274" s="132">
        <f>AL274</f>
        <v>0</v>
      </c>
      <c r="BH274" s="133" t="str">
        <f>D274</f>
        <v>A</v>
      </c>
      <c r="BI274" s="134" t="e">
        <f t="shared" si="437"/>
        <v>#N/A</v>
      </c>
      <c r="BJ274" s="133" t="str">
        <f>G274</f>
        <v>Y</v>
      </c>
      <c r="BK274" s="134" t="e">
        <f t="shared" si="438"/>
        <v>#N/A</v>
      </c>
      <c r="BL274" s="135" t="str">
        <f t="shared" ref="BL274:BL281" si="440">IF(AND(N274=0,O274=0),"",N274)</f>
        <v/>
      </c>
      <c r="BM274" s="135" t="str">
        <f t="shared" ref="BM274:BM281" si="441">IF(AND(N274=0,O274=0),"",O274)</f>
        <v/>
      </c>
      <c r="BN274" s="135" t="str">
        <f t="shared" ref="BN274:BN281" si="442">IF(AND(P274=0,Q274=0),"",P274)</f>
        <v/>
      </c>
      <c r="BO274" s="135" t="str">
        <f t="shared" ref="BO274:BO281" si="443">IF(AND(P274=0,Q274=0),"",Q274)</f>
        <v/>
      </c>
      <c r="BP274" s="135" t="str">
        <f t="shared" ref="BP274:BP281" si="444">IF(AND(R274=0,S274=0),"",R274)</f>
        <v/>
      </c>
      <c r="BQ274" s="135" t="str">
        <f t="shared" ref="BQ274:BQ281" si="445">IF(AND(R274=0,S274=0),"",S274)</f>
        <v/>
      </c>
      <c r="BR274" s="135" t="str">
        <f t="shared" ref="BR274:BR281" si="446">IF(AND(T274=0,U274=0),"",T274)</f>
        <v/>
      </c>
      <c r="BS274" s="135" t="str">
        <f t="shared" ref="BS274:BS281" si="447">IF(AND(T274=0,U274=0),"",U274)</f>
        <v/>
      </c>
      <c r="BT274" s="135" t="str">
        <f t="shared" ref="BT274:BT281" si="448">IF(AND(V274=0,W274=0),"",V274)</f>
        <v/>
      </c>
      <c r="BU274" s="135" t="str">
        <f t="shared" ref="BU274:BU281" si="449">IF(AND(V274=0,W274=0),"",W274)</f>
        <v/>
      </c>
      <c r="BV274" s="136" t="str">
        <f>IF(AND(AH274=0,AJ274=0),"",AH274&amp;" - "&amp;AJ274)</f>
        <v/>
      </c>
      <c r="BW274" s="137">
        <f>AK274</f>
        <v>0</v>
      </c>
      <c r="BX274" s="137">
        <f>AL274</f>
        <v>0</v>
      </c>
      <c r="BZ274" s="109" t="str">
        <f>IF(BL274="","",BI274)</f>
        <v/>
      </c>
      <c r="CA274" s="109" t="str">
        <f>IF(BZ274="","",BI273)</f>
        <v/>
      </c>
      <c r="CB274" s="109" t="str">
        <f>IF(BL274="","",BK274)</f>
        <v/>
      </c>
      <c r="CC274" s="109" t="str">
        <f>IF(CB274="","",BK273)</f>
        <v/>
      </c>
      <c r="CE274" s="109" t="str">
        <f t="shared" si="418"/>
        <v>:</v>
      </c>
      <c r="CF274" s="109" t="str">
        <f>IF(AH274=AJ274,"",IF(AH274&gt;AJ274,E274,H274))</f>
        <v/>
      </c>
      <c r="CG274" s="109" t="str">
        <f>IF(AH274=AJ274,"",IF(AH274&gt;AJ274,H274,E274))</f>
        <v/>
      </c>
    </row>
    <row r="275" spans="1:85" s="109" customFormat="1" hidden="1" outlineLevel="1">
      <c r="A275" s="116">
        <f t="shared" si="439"/>
        <v>28</v>
      </c>
      <c r="B275" s="87">
        <v>273</v>
      </c>
      <c r="C275" s="87">
        <v>5</v>
      </c>
      <c r="D275" s="87" t="s">
        <v>84</v>
      </c>
      <c r="E275" s="88" t="e">
        <v>#N/A</v>
      </c>
      <c r="F275" s="87">
        <v>10</v>
      </c>
      <c r="G275" s="87" t="s">
        <v>85</v>
      </c>
      <c r="H275" s="88" t="e">
        <v>#N/A</v>
      </c>
      <c r="I275" s="89" t="s">
        <v>82</v>
      </c>
      <c r="J275" s="89" t="s">
        <v>82</v>
      </c>
      <c r="K275" s="89" t="s">
        <v>82</v>
      </c>
      <c r="L275" s="89" t="s">
        <v>82</v>
      </c>
      <c r="M275" s="89" t="s">
        <v>82</v>
      </c>
      <c r="N275" s="87">
        <v>0</v>
      </c>
      <c r="O275" s="87">
        <v>0</v>
      </c>
      <c r="P275" s="87">
        <v>0</v>
      </c>
      <c r="Q275" s="87">
        <v>0</v>
      </c>
      <c r="R275" s="87">
        <v>0</v>
      </c>
      <c r="S275" s="87">
        <v>0</v>
      </c>
      <c r="T275" s="87">
        <v>0</v>
      </c>
      <c r="U275" s="87">
        <v>0</v>
      </c>
      <c r="V275" s="87">
        <v>0</v>
      </c>
      <c r="W275" s="87">
        <v>0</v>
      </c>
      <c r="X275" s="90">
        <v>0</v>
      </c>
      <c r="Y275" s="90">
        <v>0</v>
      </c>
      <c r="Z275" s="90">
        <v>0</v>
      </c>
      <c r="AA275" s="90">
        <v>0</v>
      </c>
      <c r="AB275" s="90">
        <v>0</v>
      </c>
      <c r="AC275" s="90">
        <v>0</v>
      </c>
      <c r="AD275" s="90">
        <v>0</v>
      </c>
      <c r="AE275" s="90">
        <v>0</v>
      </c>
      <c r="AF275" s="90">
        <v>0</v>
      </c>
      <c r="AG275" s="90">
        <v>0</v>
      </c>
      <c r="AH275" s="91">
        <v>0</v>
      </c>
      <c r="AI275" s="91" t="s">
        <v>83</v>
      </c>
      <c r="AJ275" s="91">
        <v>0</v>
      </c>
      <c r="AK275" s="128">
        <f>RANK(AH275,AH275:AJ275,1)-1</f>
        <v>0</v>
      </c>
      <c r="AL275" s="128">
        <f>RANK(AJ275,AH275:AJ275,1)-1</f>
        <v>0</v>
      </c>
      <c r="AT275" s="115" t="str">
        <f>"Laud: "&amp;VLOOKUP(A273,Voor,8)</f>
        <v xml:space="preserve">Laud: </v>
      </c>
      <c r="AU275" s="129" t="str">
        <f>D275</f>
        <v>B</v>
      </c>
      <c r="AV275" s="130" t="e">
        <f t="shared" si="435"/>
        <v>#N/A</v>
      </c>
      <c r="AW275" s="129" t="str">
        <f>G275</f>
        <v>X</v>
      </c>
      <c r="AX275" s="130" t="e">
        <f t="shared" si="436"/>
        <v>#N/A</v>
      </c>
      <c r="AY275" s="129" t="str">
        <f>IF(AND(N275=0,O275=0),"",N275&amp;" - "&amp;O275)</f>
        <v/>
      </c>
      <c r="AZ275" s="129" t="str">
        <f>IF(AND(P275=0,Q275=0),"",P275&amp;" - "&amp;Q275)</f>
        <v/>
      </c>
      <c r="BA275" s="129" t="str">
        <f>IF(AND(R275=0,S275=0),"",R275&amp;" - "&amp;S275)</f>
        <v/>
      </c>
      <c r="BB275" s="129" t="str">
        <f>IF(AND(T275=0,U275=0),"",T275&amp;" - "&amp;U275)</f>
        <v/>
      </c>
      <c r="BC275" s="129" t="str">
        <f>IF(AND(V275=0,W275=0),"",V275&amp;" - "&amp;W275)</f>
        <v/>
      </c>
      <c r="BD275" s="131" t="str">
        <f>IF(AND(AH275=0,AJ275=0),"",AH275&amp;" - "&amp;AJ275)</f>
        <v/>
      </c>
      <c r="BE275" s="132">
        <f t="shared" ref="BE275:BF277" si="450">BE274+AK275</f>
        <v>0</v>
      </c>
      <c r="BF275" s="132">
        <f t="shared" si="450"/>
        <v>0</v>
      </c>
      <c r="BH275" s="129" t="str">
        <f>D275</f>
        <v>B</v>
      </c>
      <c r="BI275" s="130" t="e">
        <f t="shared" si="437"/>
        <v>#N/A</v>
      </c>
      <c r="BJ275" s="129" t="str">
        <f>G275</f>
        <v>X</v>
      </c>
      <c r="BK275" s="130" t="e">
        <f t="shared" si="438"/>
        <v>#N/A</v>
      </c>
      <c r="BL275" s="135" t="str">
        <f t="shared" si="440"/>
        <v/>
      </c>
      <c r="BM275" s="135" t="str">
        <f t="shared" si="441"/>
        <v/>
      </c>
      <c r="BN275" s="135" t="str">
        <f t="shared" si="442"/>
        <v/>
      </c>
      <c r="BO275" s="135" t="str">
        <f t="shared" si="443"/>
        <v/>
      </c>
      <c r="BP275" s="135" t="str">
        <f t="shared" si="444"/>
        <v/>
      </c>
      <c r="BQ275" s="135" t="str">
        <f t="shared" si="445"/>
        <v/>
      </c>
      <c r="BR275" s="135" t="str">
        <f t="shared" si="446"/>
        <v/>
      </c>
      <c r="BS275" s="135" t="str">
        <f t="shared" si="447"/>
        <v/>
      </c>
      <c r="BT275" s="135" t="str">
        <f t="shared" si="448"/>
        <v/>
      </c>
      <c r="BU275" s="135" t="str">
        <f t="shared" si="449"/>
        <v/>
      </c>
      <c r="BV275" s="136" t="str">
        <f>IF(AND(AH275=0,AJ275=0),"",AH275&amp;" - "&amp;AJ275)</f>
        <v/>
      </c>
      <c r="BW275" s="138">
        <f>BW274+AK275</f>
        <v>0</v>
      </c>
      <c r="BX275" s="138">
        <f>AL275+BX274</f>
        <v>0</v>
      </c>
      <c r="BZ275" s="109" t="str">
        <f>IF(BL275="","",BI275)</f>
        <v/>
      </c>
      <c r="CA275" s="109" t="str">
        <f>IF(BZ275="","",CA274)</f>
        <v/>
      </c>
      <c r="CB275" s="109" t="str">
        <f>IF(BL275="","",BK275)</f>
        <v/>
      </c>
      <c r="CC275" s="109" t="str">
        <f>IF(CB275="","",CC274)</f>
        <v/>
      </c>
      <c r="CE275" s="109" t="str">
        <f t="shared" si="418"/>
        <v>:</v>
      </c>
      <c r="CF275" s="109" t="str">
        <f>IF(AH275=AJ275,"",IF(AH275&gt;AJ275,E275,H275))</f>
        <v/>
      </c>
      <c r="CG275" s="109" t="str">
        <f>IF(AH275=AJ275,"",IF(AH275&gt;AJ275,H275,E275))</f>
        <v/>
      </c>
    </row>
    <row r="276" spans="1:85" s="109" customFormat="1" hidden="1" outlineLevel="1">
      <c r="A276" s="116">
        <f t="shared" si="439"/>
        <v>28</v>
      </c>
      <c r="B276" s="87">
        <v>274</v>
      </c>
      <c r="C276" s="87">
        <v>6</v>
      </c>
      <c r="D276" s="87" t="s">
        <v>87</v>
      </c>
      <c r="E276" s="88" t="e">
        <v>#N/A</v>
      </c>
      <c r="F276" s="87">
        <v>12</v>
      </c>
      <c r="G276" s="87" t="s">
        <v>88</v>
      </c>
      <c r="H276" s="88" t="e">
        <v>#N/A</v>
      </c>
      <c r="I276" s="89" t="s">
        <v>82</v>
      </c>
      <c r="J276" s="89" t="s">
        <v>82</v>
      </c>
      <c r="K276" s="89" t="s">
        <v>82</v>
      </c>
      <c r="L276" s="89" t="s">
        <v>82</v>
      </c>
      <c r="M276" s="89" t="s">
        <v>82</v>
      </c>
      <c r="N276" s="87">
        <v>0</v>
      </c>
      <c r="O276" s="87">
        <v>0</v>
      </c>
      <c r="P276" s="87">
        <v>0</v>
      </c>
      <c r="Q276" s="87">
        <v>0</v>
      </c>
      <c r="R276" s="87">
        <v>0</v>
      </c>
      <c r="S276" s="87">
        <v>0</v>
      </c>
      <c r="T276" s="87">
        <v>0</v>
      </c>
      <c r="U276" s="87">
        <v>0</v>
      </c>
      <c r="V276" s="87">
        <v>0</v>
      </c>
      <c r="W276" s="87">
        <v>0</v>
      </c>
      <c r="X276" s="90">
        <v>0</v>
      </c>
      <c r="Y276" s="90">
        <v>0</v>
      </c>
      <c r="Z276" s="90">
        <v>0</v>
      </c>
      <c r="AA276" s="90">
        <v>0</v>
      </c>
      <c r="AB276" s="90">
        <v>0</v>
      </c>
      <c r="AC276" s="90">
        <v>0</v>
      </c>
      <c r="AD276" s="90">
        <v>0</v>
      </c>
      <c r="AE276" s="90">
        <v>0</v>
      </c>
      <c r="AF276" s="90">
        <v>0</v>
      </c>
      <c r="AG276" s="90">
        <v>0</v>
      </c>
      <c r="AH276" s="91">
        <v>0</v>
      </c>
      <c r="AI276" s="91" t="s">
        <v>83</v>
      </c>
      <c r="AJ276" s="91">
        <v>0</v>
      </c>
      <c r="AK276" s="128">
        <f>RANK(AH276,AH276:AJ276,1)-1</f>
        <v>0</v>
      </c>
      <c r="AL276" s="128">
        <f>RANK(AJ276,AH276:AJ276,1)-1</f>
        <v>0</v>
      </c>
      <c r="AT276" s="115"/>
      <c r="AU276" s="129" t="str">
        <f>D276</f>
        <v>C</v>
      </c>
      <c r="AV276" s="130" t="e">
        <f t="shared" si="435"/>
        <v>#N/A</v>
      </c>
      <c r="AW276" s="129" t="str">
        <f>G276</f>
        <v>Z</v>
      </c>
      <c r="AX276" s="130" t="e">
        <f t="shared" si="436"/>
        <v>#N/A</v>
      </c>
      <c r="AY276" s="129" t="str">
        <f>IF(AND(N276=0,O276=0),"",N276&amp;" - "&amp;O276)</f>
        <v/>
      </c>
      <c r="AZ276" s="129" t="str">
        <f>IF(AND(P276=0,Q276=0),"",P276&amp;" - "&amp;Q276)</f>
        <v/>
      </c>
      <c r="BA276" s="129" t="str">
        <f>IF(AND(R276=0,S276=0),"",R276&amp;" - "&amp;S276)</f>
        <v/>
      </c>
      <c r="BB276" s="129" t="str">
        <f>IF(AND(T276=0,U276=0),"",T276&amp;" - "&amp;U276)</f>
        <v/>
      </c>
      <c r="BC276" s="129" t="str">
        <f>IF(AND(V276=0,W276=0),"",V276&amp;" - "&amp;W276)</f>
        <v/>
      </c>
      <c r="BD276" s="131" t="str">
        <f>IF(AND(AH276=0,AJ276=0),"",AH276&amp;" - "&amp;AJ276)</f>
        <v/>
      </c>
      <c r="BE276" s="132">
        <f t="shared" si="450"/>
        <v>0</v>
      </c>
      <c r="BF276" s="132">
        <f t="shared" si="450"/>
        <v>0</v>
      </c>
      <c r="BH276" s="129" t="str">
        <f>D276</f>
        <v>C</v>
      </c>
      <c r="BI276" s="130" t="e">
        <f t="shared" si="437"/>
        <v>#N/A</v>
      </c>
      <c r="BJ276" s="129" t="str">
        <f>G276</f>
        <v>Z</v>
      </c>
      <c r="BK276" s="130" t="e">
        <f t="shared" si="438"/>
        <v>#N/A</v>
      </c>
      <c r="BL276" s="135" t="str">
        <f t="shared" si="440"/>
        <v/>
      </c>
      <c r="BM276" s="135" t="str">
        <f t="shared" si="441"/>
        <v/>
      </c>
      <c r="BN276" s="135" t="str">
        <f t="shared" si="442"/>
        <v/>
      </c>
      <c r="BO276" s="135" t="str">
        <f t="shared" si="443"/>
        <v/>
      </c>
      <c r="BP276" s="135" t="str">
        <f t="shared" si="444"/>
        <v/>
      </c>
      <c r="BQ276" s="135" t="str">
        <f t="shared" si="445"/>
        <v/>
      </c>
      <c r="BR276" s="135" t="str">
        <f t="shared" si="446"/>
        <v/>
      </c>
      <c r="BS276" s="135" t="str">
        <f t="shared" si="447"/>
        <v/>
      </c>
      <c r="BT276" s="135" t="str">
        <f t="shared" si="448"/>
        <v/>
      </c>
      <c r="BU276" s="135" t="str">
        <f t="shared" si="449"/>
        <v/>
      </c>
      <c r="BV276" s="136" t="str">
        <f>IF(AND(AH276=0,AJ276=0),"",AH276&amp;" - "&amp;AJ276)</f>
        <v/>
      </c>
      <c r="BW276" s="138">
        <f>BW275+AK276</f>
        <v>0</v>
      </c>
      <c r="BX276" s="138">
        <f>AL276+BX275</f>
        <v>0</v>
      </c>
      <c r="BZ276" s="109" t="str">
        <f>IF(BL276="","",BI276)</f>
        <v/>
      </c>
      <c r="CA276" s="109" t="str">
        <f>IF(BZ276="","",CA274)</f>
        <v/>
      </c>
      <c r="CB276" s="109" t="str">
        <f>IF(BL276="","",BK276)</f>
        <v/>
      </c>
      <c r="CC276" s="109" t="str">
        <f>IF(CB276="","",CC274)</f>
        <v/>
      </c>
      <c r="CE276" s="109" t="str">
        <f t="shared" si="418"/>
        <v>:</v>
      </c>
      <c r="CF276" s="109" t="str">
        <f>IF(AH276=AJ276,"",IF(AH276&gt;AJ276,E276,H276))</f>
        <v/>
      </c>
      <c r="CG276" s="109" t="str">
        <f>IF(AH276=AJ276,"",IF(AH276&gt;AJ276,H276,E276))</f>
        <v/>
      </c>
    </row>
    <row r="277" spans="1:85" s="109" customFormat="1" hidden="1" outlineLevel="1">
      <c r="A277" s="116">
        <f t="shared" si="439"/>
        <v>28</v>
      </c>
      <c r="B277" s="87">
        <v>275</v>
      </c>
      <c r="C277" s="92">
        <v>7</v>
      </c>
      <c r="D277" s="87"/>
      <c r="E277" s="88" t="e">
        <v>#N/A</v>
      </c>
      <c r="F277" s="92">
        <v>13</v>
      </c>
      <c r="G277" s="87"/>
      <c r="H277" s="88" t="e">
        <v>#N/A</v>
      </c>
      <c r="I277" s="291" t="s">
        <v>82</v>
      </c>
      <c r="J277" s="291" t="s">
        <v>82</v>
      </c>
      <c r="K277" s="291" t="s">
        <v>82</v>
      </c>
      <c r="L277" s="291" t="s">
        <v>82</v>
      </c>
      <c r="M277" s="291" t="s">
        <v>82</v>
      </c>
      <c r="N277" s="285">
        <v>0</v>
      </c>
      <c r="O277" s="285">
        <v>0</v>
      </c>
      <c r="P277" s="285">
        <v>0</v>
      </c>
      <c r="Q277" s="285">
        <v>0</v>
      </c>
      <c r="R277" s="285">
        <v>0</v>
      </c>
      <c r="S277" s="285">
        <v>0</v>
      </c>
      <c r="T277" s="285">
        <v>0</v>
      </c>
      <c r="U277" s="285">
        <v>0</v>
      </c>
      <c r="V277" s="285">
        <v>0</v>
      </c>
      <c r="W277" s="285">
        <v>0</v>
      </c>
      <c r="X277" s="293">
        <v>0</v>
      </c>
      <c r="Y277" s="293">
        <v>0</v>
      </c>
      <c r="Z277" s="293">
        <v>0</v>
      </c>
      <c r="AA277" s="293">
        <v>0</v>
      </c>
      <c r="AB277" s="293">
        <v>0</v>
      </c>
      <c r="AC277" s="293">
        <v>0</v>
      </c>
      <c r="AD277" s="293">
        <v>0</v>
      </c>
      <c r="AE277" s="293">
        <v>0</v>
      </c>
      <c r="AF277" s="293">
        <v>0</v>
      </c>
      <c r="AG277" s="293">
        <v>0</v>
      </c>
      <c r="AH277" s="295">
        <v>0</v>
      </c>
      <c r="AI277" s="295" t="s">
        <v>83</v>
      </c>
      <c r="AJ277" s="295">
        <v>0</v>
      </c>
      <c r="AK277" s="298">
        <f>RANK(AH277,AH277:AJ277,1)-1</f>
        <v>0</v>
      </c>
      <c r="AL277" s="299">
        <f>RANK(AJ277,AH277:AJ277,1)-1</f>
        <v>0</v>
      </c>
      <c r="AT277" s="115"/>
      <c r="AU277" s="300" t="s">
        <v>143</v>
      </c>
      <c r="AV277" s="130" t="e">
        <f t="shared" si="435"/>
        <v>#N/A</v>
      </c>
      <c r="AW277" s="300" t="s">
        <v>143</v>
      </c>
      <c r="AX277" s="130" t="e">
        <f t="shared" si="436"/>
        <v>#N/A</v>
      </c>
      <c r="AY277" s="302" t="str">
        <f>IF(AND(N277=0,O277=0),"",N277&amp;" - "&amp;O277)</f>
        <v/>
      </c>
      <c r="AZ277" s="302" t="str">
        <f>IF(AND(P277=0,Q277=0),"",P277&amp;" - "&amp;Q277)</f>
        <v/>
      </c>
      <c r="BA277" s="302" t="str">
        <f>IF(AND(R277=0,S277=0),"",R277&amp;" - "&amp;S277)</f>
        <v/>
      </c>
      <c r="BB277" s="302" t="str">
        <f>IF(AND(T277=0,U277=0),"",T277&amp;" - "&amp;U277)</f>
        <v/>
      </c>
      <c r="BC277" s="302" t="str">
        <f>IF(AND(V277=0,W277=0),"",V277&amp;" - "&amp;W277)</f>
        <v/>
      </c>
      <c r="BD277" s="309" t="str">
        <f>IF(AND(AH277=0,AJ277=0),"",AH277&amp;" - "&amp;AJ277)</f>
        <v/>
      </c>
      <c r="BE277" s="297">
        <f t="shared" si="450"/>
        <v>0</v>
      </c>
      <c r="BF277" s="297">
        <f t="shared" si="450"/>
        <v>0</v>
      </c>
      <c r="BH277" s="129"/>
      <c r="BI277" s="130" t="e">
        <f t="shared" si="437"/>
        <v>#N/A</v>
      </c>
      <c r="BJ277" s="129"/>
      <c r="BK277" s="130" t="e">
        <f t="shared" si="438"/>
        <v>#N/A</v>
      </c>
      <c r="BL277" s="305" t="str">
        <f t="shared" si="440"/>
        <v/>
      </c>
      <c r="BM277" s="305" t="str">
        <f t="shared" si="441"/>
        <v/>
      </c>
      <c r="BN277" s="305" t="str">
        <f t="shared" si="442"/>
        <v/>
      </c>
      <c r="BO277" s="305" t="str">
        <f t="shared" si="443"/>
        <v/>
      </c>
      <c r="BP277" s="305" t="str">
        <f t="shared" si="444"/>
        <v/>
      </c>
      <c r="BQ277" s="305" t="str">
        <f t="shared" si="445"/>
        <v/>
      </c>
      <c r="BR277" s="305" t="str">
        <f t="shared" si="446"/>
        <v/>
      </c>
      <c r="BS277" s="305" t="str">
        <f t="shared" si="447"/>
        <v/>
      </c>
      <c r="BT277" s="305" t="str">
        <f t="shared" si="448"/>
        <v/>
      </c>
      <c r="BU277" s="305" t="str">
        <f t="shared" si="449"/>
        <v/>
      </c>
      <c r="BV277" s="307" t="str">
        <f>IF(AND(AH277=0,AJ277=0),"",AH277&amp;" - "&amp;AJ277)</f>
        <v/>
      </c>
      <c r="BW277" s="303">
        <f>AK277+BW276</f>
        <v>0</v>
      </c>
      <c r="BX277" s="303">
        <f>AL277+BX276</f>
        <v>0</v>
      </c>
      <c r="CE277" s="109" t="str">
        <f t="shared" si="418"/>
        <v>:</v>
      </c>
    </row>
    <row r="278" spans="1:85" s="109" customFormat="1" hidden="1" outlineLevel="1">
      <c r="A278" s="116">
        <f t="shared" si="439"/>
        <v>28</v>
      </c>
      <c r="B278" s="87">
        <v>276</v>
      </c>
      <c r="C278" s="92">
        <v>8</v>
      </c>
      <c r="D278" s="87"/>
      <c r="E278" s="88" t="e">
        <v>#N/A</v>
      </c>
      <c r="F278" s="92">
        <v>14</v>
      </c>
      <c r="G278" s="87"/>
      <c r="H278" s="88" t="e">
        <v>#N/A</v>
      </c>
      <c r="I278" s="291"/>
      <c r="J278" s="291"/>
      <c r="K278" s="291"/>
      <c r="L278" s="291"/>
      <c r="M278" s="291"/>
      <c r="N278" s="286"/>
      <c r="O278" s="286"/>
      <c r="P278" s="286"/>
      <c r="Q278" s="286"/>
      <c r="R278" s="286"/>
      <c r="S278" s="286"/>
      <c r="T278" s="286"/>
      <c r="U278" s="286"/>
      <c r="V278" s="286"/>
      <c r="W278" s="286"/>
      <c r="X278" s="294"/>
      <c r="Y278" s="294"/>
      <c r="Z278" s="294"/>
      <c r="AA278" s="294"/>
      <c r="AB278" s="294"/>
      <c r="AC278" s="294"/>
      <c r="AD278" s="294"/>
      <c r="AE278" s="294"/>
      <c r="AF278" s="294"/>
      <c r="AG278" s="294"/>
      <c r="AH278" s="296"/>
      <c r="AI278" s="296"/>
      <c r="AJ278" s="296"/>
      <c r="AK278" s="298"/>
      <c r="AL278" s="299"/>
      <c r="AT278" s="115"/>
      <c r="AU278" s="301"/>
      <c r="AV278" s="130" t="e">
        <f t="shared" si="435"/>
        <v>#N/A</v>
      </c>
      <c r="AW278" s="301"/>
      <c r="AX278" s="130" t="e">
        <f t="shared" si="436"/>
        <v>#N/A</v>
      </c>
      <c r="AY278" s="302"/>
      <c r="AZ278" s="302"/>
      <c r="BA278" s="302"/>
      <c r="BB278" s="302"/>
      <c r="BC278" s="302"/>
      <c r="BD278" s="309"/>
      <c r="BE278" s="297"/>
      <c r="BF278" s="297"/>
      <c r="BH278" s="129"/>
      <c r="BI278" s="130" t="e">
        <f t="shared" si="437"/>
        <v>#N/A</v>
      </c>
      <c r="BJ278" s="129"/>
      <c r="BK278" s="130" t="e">
        <f t="shared" si="438"/>
        <v>#N/A</v>
      </c>
      <c r="BL278" s="306" t="str">
        <f t="shared" si="440"/>
        <v/>
      </c>
      <c r="BM278" s="306" t="str">
        <f t="shared" si="441"/>
        <v/>
      </c>
      <c r="BN278" s="306" t="str">
        <f t="shared" si="442"/>
        <v/>
      </c>
      <c r="BO278" s="306" t="str">
        <f t="shared" si="443"/>
        <v/>
      </c>
      <c r="BP278" s="306" t="str">
        <f t="shared" si="444"/>
        <v/>
      </c>
      <c r="BQ278" s="306" t="str">
        <f t="shared" si="445"/>
        <v/>
      </c>
      <c r="BR278" s="306" t="str">
        <f t="shared" si="446"/>
        <v/>
      </c>
      <c r="BS278" s="306" t="str">
        <f t="shared" si="447"/>
        <v/>
      </c>
      <c r="BT278" s="306" t="str">
        <f t="shared" si="448"/>
        <v/>
      </c>
      <c r="BU278" s="306" t="str">
        <f t="shared" si="449"/>
        <v/>
      </c>
      <c r="BV278" s="308"/>
      <c r="BW278" s="304"/>
      <c r="BX278" s="304"/>
      <c r="CE278" s="109" t="str">
        <f t="shared" si="418"/>
        <v>:</v>
      </c>
    </row>
    <row r="279" spans="1:85" s="109" customFormat="1" hidden="1" outlineLevel="1">
      <c r="A279" s="116">
        <f t="shared" si="439"/>
        <v>28</v>
      </c>
      <c r="B279" s="87">
        <v>277</v>
      </c>
      <c r="C279" s="87">
        <v>4</v>
      </c>
      <c r="D279" s="87" t="s">
        <v>77</v>
      </c>
      <c r="E279" s="88" t="e">
        <v>#N/A</v>
      </c>
      <c r="F279" s="87">
        <v>10</v>
      </c>
      <c r="G279" s="87" t="s">
        <v>85</v>
      </c>
      <c r="H279" s="88" t="e">
        <v>#N/A</v>
      </c>
      <c r="I279" s="89" t="s">
        <v>82</v>
      </c>
      <c r="J279" s="89" t="s">
        <v>82</v>
      </c>
      <c r="K279" s="89" t="s">
        <v>82</v>
      </c>
      <c r="L279" s="89" t="s">
        <v>82</v>
      </c>
      <c r="M279" s="89" t="s">
        <v>82</v>
      </c>
      <c r="N279" s="87">
        <v>0</v>
      </c>
      <c r="O279" s="87">
        <v>0</v>
      </c>
      <c r="P279" s="87">
        <v>0</v>
      </c>
      <c r="Q279" s="87">
        <v>0</v>
      </c>
      <c r="R279" s="87">
        <v>0</v>
      </c>
      <c r="S279" s="87">
        <v>0</v>
      </c>
      <c r="T279" s="87">
        <v>0</v>
      </c>
      <c r="U279" s="87">
        <v>0</v>
      </c>
      <c r="V279" s="87">
        <v>0</v>
      </c>
      <c r="W279" s="87">
        <v>0</v>
      </c>
      <c r="X279" s="90">
        <v>0</v>
      </c>
      <c r="Y279" s="90">
        <v>0</v>
      </c>
      <c r="Z279" s="90">
        <v>0</v>
      </c>
      <c r="AA279" s="90">
        <v>0</v>
      </c>
      <c r="AB279" s="90">
        <v>0</v>
      </c>
      <c r="AC279" s="90">
        <v>0</v>
      </c>
      <c r="AD279" s="90">
        <v>0</v>
      </c>
      <c r="AE279" s="90">
        <v>0</v>
      </c>
      <c r="AF279" s="90">
        <v>0</v>
      </c>
      <c r="AG279" s="90">
        <v>0</v>
      </c>
      <c r="AH279" s="91">
        <v>0</v>
      </c>
      <c r="AI279" s="91" t="s">
        <v>83</v>
      </c>
      <c r="AJ279" s="91">
        <v>0</v>
      </c>
      <c r="AK279" s="128">
        <f>RANK(AH279,AH279:AJ279,1)-1</f>
        <v>0</v>
      </c>
      <c r="AL279" s="128">
        <f>RANK(AJ279,AH279:AJ279,1)-1</f>
        <v>0</v>
      </c>
      <c r="AM279" s="114"/>
      <c r="AN279" s="114"/>
      <c r="AO279" s="139"/>
      <c r="AP279" s="139"/>
      <c r="AQ279" s="139"/>
      <c r="AR279" s="139"/>
      <c r="AT279" s="115"/>
      <c r="AU279" s="129" t="str">
        <f>D279</f>
        <v>A</v>
      </c>
      <c r="AV279" s="130" t="e">
        <f t="shared" si="435"/>
        <v>#N/A</v>
      </c>
      <c r="AW279" s="129" t="str">
        <f>G279</f>
        <v>X</v>
      </c>
      <c r="AX279" s="130" t="e">
        <f t="shared" si="436"/>
        <v>#N/A</v>
      </c>
      <c r="AY279" s="129" t="str">
        <f>IF(AND(N279=0,O279=0),"",N279&amp;" - "&amp;O279)</f>
        <v/>
      </c>
      <c r="AZ279" s="129" t="str">
        <f>IF(AND(P279=0,Q279=0),"",P279&amp;" - "&amp;Q279)</f>
        <v/>
      </c>
      <c r="BA279" s="129" t="str">
        <f>IF(AND(R279=0,S279=0),"",R279&amp;" - "&amp;S279)</f>
        <v/>
      </c>
      <c r="BB279" s="129" t="str">
        <f>IF(AND(T279=0,U279=0),"",T279&amp;" - "&amp;U279)</f>
        <v/>
      </c>
      <c r="BC279" s="129" t="str">
        <f>IF(AND(V279=0,W279=0),"",V279&amp;" - "&amp;W279)</f>
        <v/>
      </c>
      <c r="BD279" s="131" t="str">
        <f>IF(AND(AH279=0,AJ279=0),"",AH279&amp;" - "&amp;AJ279)</f>
        <v/>
      </c>
      <c r="BE279" s="132">
        <f>BE277+AK279</f>
        <v>0</v>
      </c>
      <c r="BF279" s="132">
        <f>BF277+AL279</f>
        <v>0</v>
      </c>
      <c r="BH279" s="129" t="str">
        <f>D279</f>
        <v>A</v>
      </c>
      <c r="BI279" s="130" t="e">
        <f t="shared" si="437"/>
        <v>#N/A</v>
      </c>
      <c r="BJ279" s="129" t="str">
        <f>G279</f>
        <v>X</v>
      </c>
      <c r="BK279" s="130" t="e">
        <f t="shared" si="438"/>
        <v>#N/A</v>
      </c>
      <c r="BL279" s="135" t="str">
        <f t="shared" si="440"/>
        <v/>
      </c>
      <c r="BM279" s="135" t="str">
        <f t="shared" si="441"/>
        <v/>
      </c>
      <c r="BN279" s="135" t="str">
        <f t="shared" si="442"/>
        <v/>
      </c>
      <c r="BO279" s="135" t="str">
        <f t="shared" si="443"/>
        <v/>
      </c>
      <c r="BP279" s="135" t="str">
        <f t="shared" si="444"/>
        <v/>
      </c>
      <c r="BQ279" s="135" t="str">
        <f t="shared" si="445"/>
        <v/>
      </c>
      <c r="BR279" s="135" t="str">
        <f t="shared" si="446"/>
        <v/>
      </c>
      <c r="BS279" s="135" t="str">
        <f t="shared" si="447"/>
        <v/>
      </c>
      <c r="BT279" s="135" t="str">
        <f t="shared" si="448"/>
        <v/>
      </c>
      <c r="BU279" s="135" t="str">
        <f t="shared" si="449"/>
        <v/>
      </c>
      <c r="BV279" s="136" t="str">
        <f>IF(AND(AH279=0,AJ279=0),"",AH279&amp;" - "&amp;AJ279)</f>
        <v/>
      </c>
      <c r="BW279" s="138">
        <f>BW277+AK279</f>
        <v>0</v>
      </c>
      <c r="BX279" s="138">
        <f>AL279+BX277</f>
        <v>0</v>
      </c>
      <c r="BZ279" s="109" t="str">
        <f>IF(BL279="","",BI279)</f>
        <v/>
      </c>
      <c r="CA279" s="109" t="str">
        <f>IF(BZ279="","",CA274)</f>
        <v/>
      </c>
      <c r="CB279" s="109" t="str">
        <f>IF(BL279="","",BK279)</f>
        <v/>
      </c>
      <c r="CC279" s="109" t="str">
        <f>IF(CB279="","",CC274)</f>
        <v/>
      </c>
      <c r="CE279" s="109" t="str">
        <f t="shared" si="418"/>
        <v>:</v>
      </c>
      <c r="CF279" s="109" t="str">
        <f>IF(AH279=AJ279,"",IF(AH279&gt;AJ279,E279,H279))</f>
        <v/>
      </c>
      <c r="CG279" s="109" t="str">
        <f>IF(AH279=AJ279,"",IF(AH279&gt;AJ279,H279,E279))</f>
        <v/>
      </c>
    </row>
    <row r="280" spans="1:85" hidden="1" outlineLevel="1">
      <c r="A280" s="116">
        <f t="shared" si="439"/>
        <v>28</v>
      </c>
      <c r="B280" s="87">
        <v>278</v>
      </c>
      <c r="C280" s="93">
        <v>6</v>
      </c>
      <c r="D280" s="93" t="s">
        <v>87</v>
      </c>
      <c r="E280" s="88" t="e">
        <v>#N/A</v>
      </c>
      <c r="F280" s="93">
        <v>11</v>
      </c>
      <c r="G280" s="93" t="s">
        <v>78</v>
      </c>
      <c r="H280" s="88" t="e">
        <v>#N/A</v>
      </c>
      <c r="I280" s="89" t="s">
        <v>82</v>
      </c>
      <c r="J280" s="89" t="s">
        <v>82</v>
      </c>
      <c r="K280" s="89" t="s">
        <v>82</v>
      </c>
      <c r="L280" s="89" t="s">
        <v>82</v>
      </c>
      <c r="M280" s="89" t="s">
        <v>82</v>
      </c>
      <c r="N280" s="87">
        <v>0</v>
      </c>
      <c r="O280" s="87">
        <v>0</v>
      </c>
      <c r="P280" s="87">
        <v>0</v>
      </c>
      <c r="Q280" s="87">
        <v>0</v>
      </c>
      <c r="R280" s="87">
        <v>0</v>
      </c>
      <c r="S280" s="87">
        <v>0</v>
      </c>
      <c r="T280" s="87">
        <v>0</v>
      </c>
      <c r="U280" s="87">
        <v>0</v>
      </c>
      <c r="V280" s="87">
        <v>0</v>
      </c>
      <c r="W280" s="87">
        <v>0</v>
      </c>
      <c r="X280" s="90">
        <v>0</v>
      </c>
      <c r="Y280" s="90">
        <v>0</v>
      </c>
      <c r="Z280" s="90">
        <v>0</v>
      </c>
      <c r="AA280" s="90">
        <v>0</v>
      </c>
      <c r="AB280" s="90">
        <v>0</v>
      </c>
      <c r="AC280" s="90">
        <v>0</v>
      </c>
      <c r="AD280" s="90">
        <v>0</v>
      </c>
      <c r="AE280" s="90">
        <v>0</v>
      </c>
      <c r="AF280" s="90">
        <v>0</v>
      </c>
      <c r="AG280" s="90">
        <v>0</v>
      </c>
      <c r="AH280" s="91">
        <v>0</v>
      </c>
      <c r="AI280" s="91" t="s">
        <v>83</v>
      </c>
      <c r="AJ280" s="91">
        <v>0</v>
      </c>
      <c r="AK280" s="128">
        <f>RANK(AH280,AH280:AJ280,1)-1</f>
        <v>0</v>
      </c>
      <c r="AL280" s="128">
        <f>RANK(AJ280,AH280:AJ280,1)-1</f>
        <v>0</v>
      </c>
      <c r="AT280" s="115"/>
      <c r="AU280" s="129" t="str">
        <f>D280</f>
        <v>C</v>
      </c>
      <c r="AV280" s="130" t="e">
        <f t="shared" si="435"/>
        <v>#N/A</v>
      </c>
      <c r="AW280" s="129" t="str">
        <f>G280</f>
        <v>Y</v>
      </c>
      <c r="AX280" s="130" t="e">
        <f t="shared" si="436"/>
        <v>#N/A</v>
      </c>
      <c r="AY280" s="129" t="str">
        <f>IF(AND(N280=0,O280=0),"",N280&amp;" - "&amp;O280)</f>
        <v/>
      </c>
      <c r="AZ280" s="129" t="str">
        <f>IF(AND(P280=0,Q280=0),"",P280&amp;" - "&amp;Q280)</f>
        <v/>
      </c>
      <c r="BA280" s="129" t="str">
        <f>IF(AND(R280=0,S280=0),"",R280&amp;" - "&amp;S280)</f>
        <v/>
      </c>
      <c r="BB280" s="129" t="str">
        <f>IF(AND(T280=0,U280=0),"",T280&amp;" - "&amp;U280)</f>
        <v/>
      </c>
      <c r="BC280" s="129" t="str">
        <f>IF(AND(V280=0,W280=0),"",V280&amp;" - "&amp;W280)</f>
        <v/>
      </c>
      <c r="BD280" s="131" t="str">
        <f>IF(AND(AH280=0,AJ280=0),"",AH280&amp;" - "&amp;AJ280)</f>
        <v/>
      </c>
      <c r="BE280" s="132">
        <f>BE279+AK280</f>
        <v>0</v>
      </c>
      <c r="BF280" s="132">
        <f>BF279+AL280</f>
        <v>0</v>
      </c>
      <c r="BH280" s="129" t="str">
        <f>D280</f>
        <v>C</v>
      </c>
      <c r="BI280" s="130" t="e">
        <f t="shared" si="437"/>
        <v>#N/A</v>
      </c>
      <c r="BJ280" s="129" t="str">
        <f>G280</f>
        <v>Y</v>
      </c>
      <c r="BK280" s="130" t="e">
        <f t="shared" si="438"/>
        <v>#N/A</v>
      </c>
      <c r="BL280" s="135" t="str">
        <f t="shared" si="440"/>
        <v/>
      </c>
      <c r="BM280" s="135" t="str">
        <f t="shared" si="441"/>
        <v/>
      </c>
      <c r="BN280" s="135" t="str">
        <f t="shared" si="442"/>
        <v/>
      </c>
      <c r="BO280" s="135" t="str">
        <f t="shared" si="443"/>
        <v/>
      </c>
      <c r="BP280" s="135" t="str">
        <f t="shared" si="444"/>
        <v/>
      </c>
      <c r="BQ280" s="135" t="str">
        <f t="shared" si="445"/>
        <v/>
      </c>
      <c r="BR280" s="135" t="str">
        <f t="shared" si="446"/>
        <v/>
      </c>
      <c r="BS280" s="135" t="str">
        <f t="shared" si="447"/>
        <v/>
      </c>
      <c r="BT280" s="135" t="str">
        <f t="shared" si="448"/>
        <v/>
      </c>
      <c r="BU280" s="135" t="str">
        <f t="shared" si="449"/>
        <v/>
      </c>
      <c r="BV280" s="136" t="str">
        <f>IF(AND(AH280=0,AJ280=0),"",AH280&amp;" - "&amp;AJ280)</f>
        <v/>
      </c>
      <c r="BW280" s="138">
        <f>BW279+AK280</f>
        <v>0</v>
      </c>
      <c r="BX280" s="138">
        <f>AL280+BX279</f>
        <v>0</v>
      </c>
      <c r="BZ280" s="109" t="str">
        <f>IF(BL280="","",BI280)</f>
        <v/>
      </c>
      <c r="CA280" s="109" t="str">
        <f>IF(BZ280="","",CA274)</f>
        <v/>
      </c>
      <c r="CB280" s="109" t="str">
        <f>IF(BL280="","",BK280)</f>
        <v/>
      </c>
      <c r="CC280" s="109" t="str">
        <f>IF(CB280="","",CC274)</f>
        <v/>
      </c>
      <c r="CE280" s="109" t="str">
        <f t="shared" si="418"/>
        <v>:</v>
      </c>
      <c r="CF280" s="109" t="str">
        <f>IF(AH280=AJ280,"",IF(AH280&gt;AJ280,E280,H280))</f>
        <v/>
      </c>
      <c r="CG280" s="109" t="str">
        <f>IF(AH280=AJ280,"",IF(AH280&gt;AJ280,H280,E280))</f>
        <v/>
      </c>
    </row>
    <row r="281" spans="1:85" hidden="1" outlineLevel="1">
      <c r="A281" s="153">
        <f t="shared" si="439"/>
        <v>28</v>
      </c>
      <c r="B281" s="96">
        <v>279</v>
      </c>
      <c r="C281" s="94">
        <v>5</v>
      </c>
      <c r="D281" s="94" t="s">
        <v>84</v>
      </c>
      <c r="E281" s="95" t="e">
        <v>#N/A</v>
      </c>
      <c r="F281" s="94">
        <v>12</v>
      </c>
      <c r="G281" s="94" t="s">
        <v>88</v>
      </c>
      <c r="H281" s="95" t="e">
        <v>#N/A</v>
      </c>
      <c r="I281" s="89" t="s">
        <v>82</v>
      </c>
      <c r="J281" s="89" t="s">
        <v>82</v>
      </c>
      <c r="K281" s="89" t="s">
        <v>82</v>
      </c>
      <c r="L281" s="89" t="s">
        <v>82</v>
      </c>
      <c r="M281" s="89" t="s">
        <v>82</v>
      </c>
      <c r="N281" s="96">
        <v>0</v>
      </c>
      <c r="O281" s="96">
        <v>0</v>
      </c>
      <c r="P281" s="96">
        <v>0</v>
      </c>
      <c r="Q281" s="96">
        <v>0</v>
      </c>
      <c r="R281" s="96">
        <v>0</v>
      </c>
      <c r="S281" s="96">
        <v>0</v>
      </c>
      <c r="T281" s="96">
        <v>0</v>
      </c>
      <c r="U281" s="96">
        <v>0</v>
      </c>
      <c r="V281" s="96">
        <v>0</v>
      </c>
      <c r="W281" s="96">
        <v>0</v>
      </c>
      <c r="X281" s="97">
        <v>0</v>
      </c>
      <c r="Y281" s="97">
        <v>0</v>
      </c>
      <c r="Z281" s="97">
        <v>0</v>
      </c>
      <c r="AA281" s="97">
        <v>0</v>
      </c>
      <c r="AB281" s="97">
        <v>0</v>
      </c>
      <c r="AC281" s="97">
        <v>0</v>
      </c>
      <c r="AD281" s="97">
        <v>0</v>
      </c>
      <c r="AE281" s="97">
        <v>0</v>
      </c>
      <c r="AF281" s="97">
        <v>0</v>
      </c>
      <c r="AG281" s="97">
        <v>0</v>
      </c>
      <c r="AH281" s="98">
        <v>0</v>
      </c>
      <c r="AI281" s="98" t="s">
        <v>83</v>
      </c>
      <c r="AJ281" s="98">
        <v>0</v>
      </c>
      <c r="AK281" s="128">
        <f>RANK(AH281,AH281:AJ281,1)-1</f>
        <v>0</v>
      </c>
      <c r="AL281" s="128">
        <f>RANK(AJ281,AH281:AJ281,1)-1</f>
        <v>0</v>
      </c>
      <c r="AM281" s="142">
        <v>1</v>
      </c>
      <c r="AN281" s="142">
        <v>1</v>
      </c>
      <c r="AT281" s="115"/>
      <c r="AU281" s="129" t="str">
        <f>D281</f>
        <v>B</v>
      </c>
      <c r="AV281" s="130" t="e">
        <f t="shared" si="435"/>
        <v>#N/A</v>
      </c>
      <c r="AW281" s="129" t="str">
        <f>G281</f>
        <v>Z</v>
      </c>
      <c r="AX281" s="130" t="e">
        <f t="shared" si="436"/>
        <v>#N/A</v>
      </c>
      <c r="AY281" s="129" t="str">
        <f>IF(AND(N281=0,O281=0),"",N281&amp;" - "&amp;O281)</f>
        <v/>
      </c>
      <c r="AZ281" s="129" t="str">
        <f>IF(AND(P281=0,Q281=0),"",P281&amp;" - "&amp;Q281)</f>
        <v/>
      </c>
      <c r="BA281" s="129" t="str">
        <f>IF(AND(R281=0,S281=0),"",R281&amp;" - "&amp;S281)</f>
        <v/>
      </c>
      <c r="BB281" s="129" t="str">
        <f>IF(AND(T281=0,U281=0),"",T281&amp;" - "&amp;U281)</f>
        <v/>
      </c>
      <c r="BC281" s="129" t="str">
        <f>IF(AND(V281=0,W281=0),"",V281&amp;" - "&amp;W281)</f>
        <v/>
      </c>
      <c r="BD281" s="131" t="str">
        <f>IF(AND(AH281=0,AJ281=0),"",AH281&amp;" - "&amp;AJ281)</f>
        <v/>
      </c>
      <c r="BE281" s="132">
        <f>BE280+AK281</f>
        <v>0</v>
      </c>
      <c r="BF281" s="132">
        <f>BF280+AL281</f>
        <v>0</v>
      </c>
      <c r="BH281" s="129" t="str">
        <f>D281</f>
        <v>B</v>
      </c>
      <c r="BI281" s="130" t="e">
        <f t="shared" si="437"/>
        <v>#N/A</v>
      </c>
      <c r="BJ281" s="129" t="str">
        <f>G281</f>
        <v>Z</v>
      </c>
      <c r="BK281" s="130" t="e">
        <f t="shared" si="438"/>
        <v>#N/A</v>
      </c>
      <c r="BL281" s="135" t="str">
        <f t="shared" si="440"/>
        <v/>
      </c>
      <c r="BM281" s="135" t="str">
        <f t="shared" si="441"/>
        <v/>
      </c>
      <c r="BN281" s="135" t="str">
        <f t="shared" si="442"/>
        <v/>
      </c>
      <c r="BO281" s="135" t="str">
        <f t="shared" si="443"/>
        <v/>
      </c>
      <c r="BP281" s="135" t="str">
        <f t="shared" si="444"/>
        <v/>
      </c>
      <c r="BQ281" s="135" t="str">
        <f t="shared" si="445"/>
        <v/>
      </c>
      <c r="BR281" s="135" t="str">
        <f t="shared" si="446"/>
        <v/>
      </c>
      <c r="BS281" s="135" t="str">
        <f t="shared" si="447"/>
        <v/>
      </c>
      <c r="BT281" s="135" t="str">
        <f t="shared" si="448"/>
        <v/>
      </c>
      <c r="BU281" s="135" t="str">
        <f t="shared" si="449"/>
        <v/>
      </c>
      <c r="BV281" s="136" t="str">
        <f>IF(AND(AH281=0,AJ281=0),"",AH281&amp;" - "&amp;AJ281)</f>
        <v/>
      </c>
      <c r="BW281" s="138">
        <f>BW280+AK281</f>
        <v>0</v>
      </c>
      <c r="BX281" s="138">
        <f>AL281+BX280</f>
        <v>0</v>
      </c>
      <c r="BZ281" s="109" t="str">
        <f>IF(BL281="","",BI281)</f>
        <v/>
      </c>
      <c r="CA281" s="109" t="str">
        <f>IF(BZ281="","",CA274)</f>
        <v/>
      </c>
      <c r="CB281" s="109" t="str">
        <f>IF(BL281="","",BK281)</f>
        <v/>
      </c>
      <c r="CC281" s="109" t="str">
        <f>IF(CB281="","",CC274)</f>
        <v/>
      </c>
      <c r="CE281" s="109" t="str">
        <f t="shared" si="418"/>
        <v>:</v>
      </c>
      <c r="CF281" s="109" t="str">
        <f>IF(AH281=AJ281,"",IF(AH281&gt;AJ281,E281,H281))</f>
        <v/>
      </c>
      <c r="CG281" s="109" t="str">
        <f>IF(AH281=AJ281,"",IF(AH281&gt;AJ281,H281,E281))</f>
        <v/>
      </c>
    </row>
    <row r="282" spans="1:85" s="177" customFormat="1" ht="15.75" hidden="1" outlineLevel="1" thickBot="1">
      <c r="A282" s="168">
        <f t="shared" si="439"/>
        <v>28</v>
      </c>
      <c r="B282" s="169">
        <v>280</v>
      </c>
      <c r="C282" s="170"/>
      <c r="D282" s="170"/>
      <c r="E282" s="170"/>
      <c r="F282" s="170"/>
      <c r="G282" s="170"/>
      <c r="H282" s="170"/>
      <c r="I282" s="171"/>
      <c r="J282" s="171"/>
      <c r="K282" s="171"/>
      <c r="L282" s="171"/>
      <c r="M282" s="171"/>
      <c r="N282" s="169"/>
      <c r="O282" s="169"/>
      <c r="P282" s="169"/>
      <c r="Q282" s="169"/>
      <c r="R282" s="169"/>
      <c r="S282" s="169"/>
      <c r="T282" s="169"/>
      <c r="U282" s="169"/>
      <c r="V282" s="169"/>
      <c r="W282" s="169"/>
      <c r="X282" s="172"/>
      <c r="Y282" s="172"/>
      <c r="Z282" s="172"/>
      <c r="AA282" s="172"/>
      <c r="AB282" s="172"/>
      <c r="AC282" s="172"/>
      <c r="AD282" s="172"/>
      <c r="AE282" s="172"/>
      <c r="AF282" s="172"/>
      <c r="AG282" s="172"/>
      <c r="AH282" s="173"/>
      <c r="AI282" s="173"/>
      <c r="AJ282" s="174"/>
      <c r="AK282" s="175">
        <f>SUM(AK274:AK281)</f>
        <v>0</v>
      </c>
      <c r="AL282" s="175">
        <f>SUM(AL274:AL281)</f>
        <v>0</v>
      </c>
      <c r="AM282" s="176" t="str">
        <f>IF(OR(ISNA(E274),AK282=AL282),"",IF(D273&lt;G273,AK282&amp;" - "&amp;AL282,AL282&amp;" - "&amp;AK282))</f>
        <v/>
      </c>
      <c r="AN282" s="176" t="str">
        <f>IF(OR(ISNA(E274),AK282=AL282),"",IF(VALUE(LEFT(AM282))&gt;VALUE(RIGHT(AM282)),2,1))</f>
        <v/>
      </c>
      <c r="AT282" s="178"/>
      <c r="AU282" s="179"/>
      <c r="AV282" s="180"/>
      <c r="AW282" s="179"/>
      <c r="AX282" s="180"/>
      <c r="AY282" s="179"/>
      <c r="AZ282" s="179"/>
      <c r="BA282" s="179"/>
      <c r="BB282" s="179"/>
      <c r="BC282" s="179"/>
      <c r="BD282" s="181"/>
      <c r="BE282" s="182"/>
      <c r="BF282" s="182"/>
      <c r="BZ282" s="177" t="s">
        <v>140</v>
      </c>
      <c r="CE282" s="109" t="str">
        <f t="shared" si="418"/>
        <v>:</v>
      </c>
      <c r="CF282" s="183" t="s">
        <v>140</v>
      </c>
      <c r="CG282" s="183"/>
    </row>
    <row r="283" spans="1:85" s="109" customFormat="1" hidden="1" outlineLevel="1">
      <c r="A283" s="152">
        <f>A273+1</f>
        <v>29</v>
      </c>
      <c r="B283" s="79">
        <v>281</v>
      </c>
      <c r="C283" s="79">
        <v>3</v>
      </c>
      <c r="D283" s="80">
        <v>2</v>
      </c>
      <c r="E283" s="81" t="s">
        <v>39</v>
      </c>
      <c r="F283" s="79">
        <v>9</v>
      </c>
      <c r="G283" s="80">
        <v>7</v>
      </c>
      <c r="H283" s="81" t="s">
        <v>62</v>
      </c>
      <c r="I283" s="155"/>
      <c r="J283" s="156"/>
      <c r="K283" s="156"/>
      <c r="L283" s="156"/>
      <c r="M283" s="156"/>
      <c r="N283" s="157"/>
      <c r="O283" s="157"/>
      <c r="P283" s="157"/>
      <c r="Q283" s="157"/>
      <c r="R283" s="157"/>
      <c r="S283" s="157"/>
      <c r="T283" s="157"/>
      <c r="U283" s="157"/>
      <c r="V283" s="157"/>
      <c r="W283" s="157"/>
      <c r="X283" s="158"/>
      <c r="Y283" s="158"/>
      <c r="Z283" s="158"/>
      <c r="AA283" s="158"/>
      <c r="AB283" s="158"/>
      <c r="AC283" s="158"/>
      <c r="AD283" s="158"/>
      <c r="AE283" s="158"/>
      <c r="AF283" s="158"/>
      <c r="AG283" s="158"/>
      <c r="AH283" s="158"/>
      <c r="AI283" s="158"/>
      <c r="AJ283" s="159"/>
      <c r="AO283" s="109" t="s">
        <v>132</v>
      </c>
      <c r="AP283" s="109" t="s">
        <v>132</v>
      </c>
      <c r="AT283" s="160" t="str">
        <f>"Match no "&amp;A283</f>
        <v>Match no 29</v>
      </c>
      <c r="AU283" s="161">
        <f>BE291</f>
        <v>4</v>
      </c>
      <c r="AV283" s="162" t="str">
        <f t="shared" ref="AV283:AV291" si="451">E283</f>
        <v>Aseri Spordiklubi</v>
      </c>
      <c r="AW283" s="161">
        <f>BF291</f>
        <v>1</v>
      </c>
      <c r="AX283" s="162" t="str">
        <f t="shared" ref="AX283:AX291" si="452">H283</f>
        <v>TalTech SK / Rakvere SK</v>
      </c>
      <c r="AY283" s="163" t="s">
        <v>133</v>
      </c>
      <c r="AZ283" s="163" t="s">
        <v>134</v>
      </c>
      <c r="BA283" s="163" t="s">
        <v>135</v>
      </c>
      <c r="BB283" s="163" t="s">
        <v>136</v>
      </c>
      <c r="BC283" s="163" t="s">
        <v>137</v>
      </c>
      <c r="BD283" s="164" t="s">
        <v>138</v>
      </c>
      <c r="BE283" s="304" t="s">
        <v>139</v>
      </c>
      <c r="BF283" s="304"/>
      <c r="BH283" s="165">
        <f>AK292</f>
        <v>4</v>
      </c>
      <c r="BI283" s="166" t="str">
        <f t="shared" ref="BI283:BI291" si="453">E283</f>
        <v>Aseri Spordiklubi</v>
      </c>
      <c r="BJ283" s="165">
        <f>AL292</f>
        <v>1</v>
      </c>
      <c r="BK283" s="166" t="str">
        <f t="shared" ref="BK283:BK291" si="454">H283</f>
        <v>TalTech SK / Rakvere SK</v>
      </c>
      <c r="BL283" s="312" t="s">
        <v>133</v>
      </c>
      <c r="BM283" s="313"/>
      <c r="BN283" s="312" t="s">
        <v>134</v>
      </c>
      <c r="BO283" s="313"/>
      <c r="BP283" s="312" t="s">
        <v>135</v>
      </c>
      <c r="BQ283" s="313"/>
      <c r="BR283" s="312" t="s">
        <v>136</v>
      </c>
      <c r="BS283" s="313"/>
      <c r="BT283" s="312" t="s">
        <v>137</v>
      </c>
      <c r="BU283" s="313"/>
      <c r="BV283" s="167" t="s">
        <v>138</v>
      </c>
      <c r="BW283" s="314" t="s">
        <v>139</v>
      </c>
      <c r="BX283" s="315"/>
      <c r="BZ283" s="109" t="s">
        <v>140</v>
      </c>
      <c r="CF283" s="109" t="s">
        <v>140</v>
      </c>
    </row>
    <row r="284" spans="1:85" s="109" customFormat="1" hidden="1" outlineLevel="1">
      <c r="A284" s="116">
        <f t="shared" si="439"/>
        <v>29</v>
      </c>
      <c r="B284" s="87">
        <v>282</v>
      </c>
      <c r="C284" s="87">
        <v>4</v>
      </c>
      <c r="D284" s="87" t="s">
        <v>77</v>
      </c>
      <c r="E284" s="88" t="s">
        <v>109</v>
      </c>
      <c r="F284" s="87">
        <v>11</v>
      </c>
      <c r="G284" s="87" t="s">
        <v>78</v>
      </c>
      <c r="H284" s="88" t="s">
        <v>123</v>
      </c>
      <c r="I284" s="89" t="s">
        <v>95</v>
      </c>
      <c r="J284" s="89" t="s">
        <v>103</v>
      </c>
      <c r="K284" s="89" t="s">
        <v>101</v>
      </c>
      <c r="L284" s="89" t="s">
        <v>93</v>
      </c>
      <c r="M284" s="89" t="s">
        <v>82</v>
      </c>
      <c r="N284" s="87">
        <v>12</v>
      </c>
      <c r="O284" s="87">
        <v>10</v>
      </c>
      <c r="P284" s="87">
        <v>3</v>
      </c>
      <c r="Q284" s="87">
        <v>11</v>
      </c>
      <c r="R284" s="87">
        <v>11</v>
      </c>
      <c r="S284" s="87">
        <v>2</v>
      </c>
      <c r="T284" s="87">
        <v>11</v>
      </c>
      <c r="U284" s="87">
        <v>4</v>
      </c>
      <c r="V284" s="87">
        <v>0</v>
      </c>
      <c r="W284" s="87">
        <v>0</v>
      </c>
      <c r="X284" s="90">
        <v>1</v>
      </c>
      <c r="Y284" s="90">
        <v>0</v>
      </c>
      <c r="Z284" s="90">
        <v>1</v>
      </c>
      <c r="AA284" s="90">
        <v>1</v>
      </c>
      <c r="AB284" s="90">
        <v>0</v>
      </c>
      <c r="AC284" s="90">
        <v>0</v>
      </c>
      <c r="AD284" s="90">
        <v>1</v>
      </c>
      <c r="AE284" s="90">
        <v>0</v>
      </c>
      <c r="AF284" s="90">
        <v>0</v>
      </c>
      <c r="AG284" s="90">
        <v>0</v>
      </c>
      <c r="AH284" s="91">
        <v>3</v>
      </c>
      <c r="AI284" s="91" t="s">
        <v>83</v>
      </c>
      <c r="AJ284" s="91">
        <v>1</v>
      </c>
      <c r="AK284" s="128">
        <f>RANK(AH284,AH284:AJ284,1)-1</f>
        <v>1</v>
      </c>
      <c r="AL284" s="128">
        <f>RANK(AJ284,AH284:AJ284,1)-1</f>
        <v>0</v>
      </c>
      <c r="AT284" s="115" t="str">
        <f>VLOOKUP(A283,Voor,4)&amp;" kell "&amp;TEXT(VLOOKUP(A283,Voor,5),"hh:mm")</f>
        <v>I voor kell 10:00</v>
      </c>
      <c r="AU284" s="129" t="str">
        <f>D284</f>
        <v>A</v>
      </c>
      <c r="AV284" s="130" t="str">
        <f t="shared" si="451"/>
        <v>Reelica HANSON</v>
      </c>
      <c r="AW284" s="129" t="str">
        <f>G284</f>
        <v>Y</v>
      </c>
      <c r="AX284" s="130" t="str">
        <f t="shared" si="452"/>
        <v>Sirli ROOSVE</v>
      </c>
      <c r="AY284" s="129" t="str">
        <f>IF(AND(N284=0,O284=0),"",N284&amp;" - "&amp;O284)</f>
        <v>12 - 10</v>
      </c>
      <c r="AZ284" s="129" t="str">
        <f>IF(AND(P284=0,Q284=0),"",P284&amp;" - "&amp;Q284)</f>
        <v>3 - 11</v>
      </c>
      <c r="BA284" s="129" t="str">
        <f>IF(AND(R284=0,S284=0),"",R284&amp;" - "&amp;S284)</f>
        <v>11 - 2</v>
      </c>
      <c r="BB284" s="129" t="str">
        <f>IF(AND(T284=0,U284=0),"",T284&amp;" - "&amp;U284)</f>
        <v>11 - 4</v>
      </c>
      <c r="BC284" s="129" t="str">
        <f>IF(AND(V284=0,W284=0),"",V284&amp;" - "&amp;W284)</f>
        <v/>
      </c>
      <c r="BD284" s="131" t="str">
        <f>IF(AND(AH284=0,AJ284=0),"",AH284&amp;" - "&amp;AJ284)</f>
        <v>3 - 1</v>
      </c>
      <c r="BE284" s="132">
        <f>AK284</f>
        <v>1</v>
      </c>
      <c r="BF284" s="132">
        <f>AL284</f>
        <v>0</v>
      </c>
      <c r="BH284" s="133" t="str">
        <f>D284</f>
        <v>A</v>
      </c>
      <c r="BI284" s="134" t="str">
        <f t="shared" si="453"/>
        <v>Reelica HANSON</v>
      </c>
      <c r="BJ284" s="133" t="str">
        <f>G284</f>
        <v>Y</v>
      </c>
      <c r="BK284" s="134" t="str">
        <f t="shared" si="454"/>
        <v>Sirli ROOSVE</v>
      </c>
      <c r="BL284" s="135">
        <f t="shared" ref="BL284:BL291" si="455">IF(AND(N284=0,O284=0),"",N284)</f>
        <v>12</v>
      </c>
      <c r="BM284" s="135">
        <f t="shared" ref="BM284:BM291" si="456">IF(AND(N284=0,O284=0),"",O284)</f>
        <v>10</v>
      </c>
      <c r="BN284" s="135">
        <f t="shared" ref="BN284:BN291" si="457">IF(AND(P284=0,Q284=0),"",P284)</f>
        <v>3</v>
      </c>
      <c r="BO284" s="135">
        <f t="shared" ref="BO284:BO291" si="458">IF(AND(P284=0,Q284=0),"",Q284)</f>
        <v>11</v>
      </c>
      <c r="BP284" s="135">
        <f t="shared" ref="BP284:BP291" si="459">IF(AND(R284=0,S284=0),"",R284)</f>
        <v>11</v>
      </c>
      <c r="BQ284" s="135">
        <f t="shared" ref="BQ284:BQ291" si="460">IF(AND(R284=0,S284=0),"",S284)</f>
        <v>2</v>
      </c>
      <c r="BR284" s="135">
        <f t="shared" ref="BR284:BR291" si="461">IF(AND(T284=0,U284=0),"",T284)</f>
        <v>11</v>
      </c>
      <c r="BS284" s="135">
        <f t="shared" ref="BS284:BS291" si="462">IF(AND(T284=0,U284=0),"",U284)</f>
        <v>4</v>
      </c>
      <c r="BT284" s="135" t="str">
        <f t="shared" ref="BT284:BT291" si="463">IF(AND(V284=0,W284=0),"",V284)</f>
        <v/>
      </c>
      <c r="BU284" s="135" t="str">
        <f t="shared" ref="BU284:BU291" si="464">IF(AND(V284=0,W284=0),"",W284)</f>
        <v/>
      </c>
      <c r="BV284" s="136" t="str">
        <f>IF(AND(AH284=0,AJ284=0),"",AH284&amp;" - "&amp;AJ284)</f>
        <v>3 - 1</v>
      </c>
      <c r="BW284" s="137">
        <f>AK284</f>
        <v>1</v>
      </c>
      <c r="BX284" s="137">
        <f>AL284</f>
        <v>0</v>
      </c>
      <c r="BZ284" s="109" t="str">
        <f>IF(BL284="","",BI284)</f>
        <v>Reelica HANSON</v>
      </c>
      <c r="CA284" s="109" t="str">
        <f>IF(BZ284="","",BI283)</f>
        <v>Aseri Spordiklubi</v>
      </c>
      <c r="CB284" s="109" t="str">
        <f>IF(BL284="","",BK284)</f>
        <v>Sirli ROOSVE</v>
      </c>
      <c r="CC284" s="109" t="str">
        <f>IF(CB284="","",BK283)</f>
        <v>TalTech SK / Rakvere SK</v>
      </c>
      <c r="CF284" s="109" t="str">
        <f>IF(AH284=AJ284,"",IF(AH284&gt;AJ284,E284,H284))</f>
        <v>Reelica HANSON</v>
      </c>
      <c r="CG284" s="109" t="str">
        <f>IF(AH284=AJ284,"",IF(AH284&gt;AJ284,H284,E284))</f>
        <v>Sirli ROOSVE</v>
      </c>
    </row>
    <row r="285" spans="1:85" s="109" customFormat="1" hidden="1" outlineLevel="1">
      <c r="A285" s="116">
        <f t="shared" si="439"/>
        <v>29</v>
      </c>
      <c r="B285" s="87">
        <v>283</v>
      </c>
      <c r="C285" s="87">
        <v>5</v>
      </c>
      <c r="D285" s="87" t="s">
        <v>84</v>
      </c>
      <c r="E285" s="88" t="s">
        <v>111</v>
      </c>
      <c r="F285" s="87">
        <v>10</v>
      </c>
      <c r="G285" s="87" t="s">
        <v>85</v>
      </c>
      <c r="H285" s="88" t="s">
        <v>125</v>
      </c>
      <c r="I285" s="89" t="s">
        <v>86</v>
      </c>
      <c r="J285" s="89" t="s">
        <v>92</v>
      </c>
      <c r="K285" s="89" t="s">
        <v>92</v>
      </c>
      <c r="L285" s="89" t="s">
        <v>82</v>
      </c>
      <c r="M285" s="89" t="s">
        <v>82</v>
      </c>
      <c r="N285" s="87">
        <v>11</v>
      </c>
      <c r="O285" s="87">
        <v>6</v>
      </c>
      <c r="P285" s="87">
        <v>11</v>
      </c>
      <c r="Q285" s="87">
        <v>7</v>
      </c>
      <c r="R285" s="87">
        <v>11</v>
      </c>
      <c r="S285" s="87">
        <v>7</v>
      </c>
      <c r="T285" s="87">
        <v>0</v>
      </c>
      <c r="U285" s="87">
        <v>0</v>
      </c>
      <c r="V285" s="87">
        <v>0</v>
      </c>
      <c r="W285" s="87">
        <v>0</v>
      </c>
      <c r="X285" s="90">
        <v>1</v>
      </c>
      <c r="Y285" s="90">
        <v>1</v>
      </c>
      <c r="Z285" s="90">
        <v>1</v>
      </c>
      <c r="AA285" s="90">
        <v>0</v>
      </c>
      <c r="AB285" s="90">
        <v>0</v>
      </c>
      <c r="AC285" s="90">
        <v>0</v>
      </c>
      <c r="AD285" s="90">
        <v>0</v>
      </c>
      <c r="AE285" s="90">
        <v>0</v>
      </c>
      <c r="AF285" s="90">
        <v>0</v>
      </c>
      <c r="AG285" s="90">
        <v>0</v>
      </c>
      <c r="AH285" s="91">
        <v>3</v>
      </c>
      <c r="AI285" s="91" t="s">
        <v>83</v>
      </c>
      <c r="AJ285" s="91">
        <v>0</v>
      </c>
      <c r="AK285" s="128">
        <f>RANK(AH285,AH285:AJ285,1)-1</f>
        <v>1</v>
      </c>
      <c r="AL285" s="128">
        <f>RANK(AJ285,AH285:AJ285,1)-1</f>
        <v>0</v>
      </c>
      <c r="AT285" s="115" t="str">
        <f>"Laud: "&amp;VLOOKUP(A283,Voor,8)</f>
        <v>Laud: 9</v>
      </c>
      <c r="AU285" s="129" t="str">
        <f>D285</f>
        <v>B</v>
      </c>
      <c r="AV285" s="130" t="str">
        <f t="shared" si="451"/>
        <v>Tatjana TŠISTJAKOVA</v>
      </c>
      <c r="AW285" s="129" t="str">
        <f>G285</f>
        <v>X</v>
      </c>
      <c r="AX285" s="130" t="str">
        <f t="shared" si="452"/>
        <v>Annigrete SUIMETS</v>
      </c>
      <c r="AY285" s="129" t="str">
        <f>IF(AND(N285=0,O285=0),"",N285&amp;" - "&amp;O285)</f>
        <v>11 - 6</v>
      </c>
      <c r="AZ285" s="129" t="str">
        <f>IF(AND(P285=0,Q285=0),"",P285&amp;" - "&amp;Q285)</f>
        <v>11 - 7</v>
      </c>
      <c r="BA285" s="129" t="str">
        <f>IF(AND(R285=0,S285=0),"",R285&amp;" - "&amp;S285)</f>
        <v>11 - 7</v>
      </c>
      <c r="BB285" s="129" t="str">
        <f>IF(AND(T285=0,U285=0),"",T285&amp;" - "&amp;U285)</f>
        <v/>
      </c>
      <c r="BC285" s="129" t="str">
        <f>IF(AND(V285=0,W285=0),"",V285&amp;" - "&amp;W285)</f>
        <v/>
      </c>
      <c r="BD285" s="131" t="str">
        <f>IF(AND(AH285=0,AJ285=0),"",AH285&amp;" - "&amp;AJ285)</f>
        <v>3 - 0</v>
      </c>
      <c r="BE285" s="132">
        <f t="shared" ref="BE285:BF287" si="465">BE284+AK285</f>
        <v>2</v>
      </c>
      <c r="BF285" s="132">
        <f t="shared" si="465"/>
        <v>0</v>
      </c>
      <c r="BH285" s="129" t="str">
        <f>D285</f>
        <v>B</v>
      </c>
      <c r="BI285" s="130" t="str">
        <f t="shared" si="453"/>
        <v>Tatjana TŠISTJAKOVA</v>
      </c>
      <c r="BJ285" s="129" t="str">
        <f>G285</f>
        <v>X</v>
      </c>
      <c r="BK285" s="130" t="str">
        <f t="shared" si="454"/>
        <v>Annigrete SUIMETS</v>
      </c>
      <c r="BL285" s="135">
        <f t="shared" si="455"/>
        <v>11</v>
      </c>
      <c r="BM285" s="135">
        <f t="shared" si="456"/>
        <v>6</v>
      </c>
      <c r="BN285" s="135">
        <f t="shared" si="457"/>
        <v>11</v>
      </c>
      <c r="BO285" s="135">
        <f t="shared" si="458"/>
        <v>7</v>
      </c>
      <c r="BP285" s="135">
        <f t="shared" si="459"/>
        <v>11</v>
      </c>
      <c r="BQ285" s="135">
        <f t="shared" si="460"/>
        <v>7</v>
      </c>
      <c r="BR285" s="135" t="str">
        <f t="shared" si="461"/>
        <v/>
      </c>
      <c r="BS285" s="135" t="str">
        <f t="shared" si="462"/>
        <v/>
      </c>
      <c r="BT285" s="135" t="str">
        <f t="shared" si="463"/>
        <v/>
      </c>
      <c r="BU285" s="135" t="str">
        <f t="shared" si="464"/>
        <v/>
      </c>
      <c r="BV285" s="136" t="str">
        <f>IF(AND(AH285=0,AJ285=0),"",AH285&amp;" - "&amp;AJ285)</f>
        <v>3 - 0</v>
      </c>
      <c r="BW285" s="138">
        <f>BW284+AK285</f>
        <v>2</v>
      </c>
      <c r="BX285" s="138">
        <f>AL285+BX284</f>
        <v>0</v>
      </c>
      <c r="BZ285" s="109" t="str">
        <f>IF(BL285="","",BI285)</f>
        <v>Tatjana TŠISTJAKOVA</v>
      </c>
      <c r="CA285" s="109" t="str">
        <f>IF(BZ285="","",CA284)</f>
        <v>Aseri Spordiklubi</v>
      </c>
      <c r="CB285" s="109" t="str">
        <f>IF(BL285="","",BK285)</f>
        <v>Annigrete SUIMETS</v>
      </c>
      <c r="CC285" s="109" t="str">
        <f>IF(CB285="","",CC284)</f>
        <v>TalTech SK / Rakvere SK</v>
      </c>
      <c r="CF285" s="109" t="str">
        <f>IF(AH285=AJ285,"",IF(AH285&gt;AJ285,E285,H285))</f>
        <v>Tatjana TŠISTJAKOVA</v>
      </c>
      <c r="CG285" s="109" t="str">
        <f>IF(AH285=AJ285,"",IF(AH285&gt;AJ285,H285,E285))</f>
        <v>Annigrete SUIMETS</v>
      </c>
    </row>
    <row r="286" spans="1:85" s="109" customFormat="1" hidden="1" outlineLevel="1">
      <c r="A286" s="116">
        <f t="shared" si="439"/>
        <v>29</v>
      </c>
      <c r="B286" s="87">
        <v>284</v>
      </c>
      <c r="C286" s="87">
        <v>6</v>
      </c>
      <c r="D286" s="87" t="s">
        <v>87</v>
      </c>
      <c r="E286" s="88" t="s">
        <v>155</v>
      </c>
      <c r="F286" s="87">
        <v>12</v>
      </c>
      <c r="G286" s="87" t="s">
        <v>88</v>
      </c>
      <c r="H286" s="88" t="s">
        <v>121</v>
      </c>
      <c r="I286" s="89" t="s">
        <v>97</v>
      </c>
      <c r="J286" s="89" t="s">
        <v>97</v>
      </c>
      <c r="K286" s="89" t="s">
        <v>90</v>
      </c>
      <c r="L286" s="89" t="s">
        <v>82</v>
      </c>
      <c r="M286" s="89" t="s">
        <v>82</v>
      </c>
      <c r="N286" s="87">
        <v>4</v>
      </c>
      <c r="O286" s="87">
        <v>11</v>
      </c>
      <c r="P286" s="87">
        <v>4</v>
      </c>
      <c r="Q286" s="87">
        <v>11</v>
      </c>
      <c r="R286" s="87">
        <v>7</v>
      </c>
      <c r="S286" s="87">
        <v>11</v>
      </c>
      <c r="T286" s="87">
        <v>0</v>
      </c>
      <c r="U286" s="87">
        <v>0</v>
      </c>
      <c r="V286" s="87">
        <v>0</v>
      </c>
      <c r="W286" s="87">
        <v>0</v>
      </c>
      <c r="X286" s="90">
        <v>0</v>
      </c>
      <c r="Y286" s="90">
        <v>0</v>
      </c>
      <c r="Z286" s="90">
        <v>0</v>
      </c>
      <c r="AA286" s="90">
        <v>0</v>
      </c>
      <c r="AB286" s="90">
        <v>0</v>
      </c>
      <c r="AC286" s="90">
        <v>1</v>
      </c>
      <c r="AD286" s="90">
        <v>1</v>
      </c>
      <c r="AE286" s="90">
        <v>1</v>
      </c>
      <c r="AF286" s="90">
        <v>0</v>
      </c>
      <c r="AG286" s="90">
        <v>0</v>
      </c>
      <c r="AH286" s="91">
        <v>0</v>
      </c>
      <c r="AI286" s="91" t="s">
        <v>83</v>
      </c>
      <c r="AJ286" s="91">
        <v>3</v>
      </c>
      <c r="AK286" s="128">
        <f>RANK(AH286,AH286:AJ286,1)-1</f>
        <v>0</v>
      </c>
      <c r="AL286" s="128">
        <f>RANK(AJ286,AH286:AJ286,1)-1</f>
        <v>1</v>
      </c>
      <c r="AT286" s="115"/>
      <c r="AU286" s="129" t="str">
        <f>D286</f>
        <v>C</v>
      </c>
      <c r="AV286" s="130" t="str">
        <f t="shared" si="451"/>
        <v>Karmen KOZMA</v>
      </c>
      <c r="AW286" s="129" t="str">
        <f>G286</f>
        <v>Z</v>
      </c>
      <c r="AX286" s="130" t="str">
        <f t="shared" si="452"/>
        <v>Sirli JAANIMÄGI</v>
      </c>
      <c r="AY286" s="129" t="str">
        <f>IF(AND(N286=0,O286=0),"",N286&amp;" - "&amp;O286)</f>
        <v>4 - 11</v>
      </c>
      <c r="AZ286" s="129" t="str">
        <f>IF(AND(P286=0,Q286=0),"",P286&amp;" - "&amp;Q286)</f>
        <v>4 - 11</v>
      </c>
      <c r="BA286" s="129" t="str">
        <f>IF(AND(R286=0,S286=0),"",R286&amp;" - "&amp;S286)</f>
        <v>7 - 11</v>
      </c>
      <c r="BB286" s="129" t="str">
        <f>IF(AND(T286=0,U286=0),"",T286&amp;" - "&amp;U286)</f>
        <v/>
      </c>
      <c r="BC286" s="129" t="str">
        <f>IF(AND(V286=0,W286=0),"",V286&amp;" - "&amp;W286)</f>
        <v/>
      </c>
      <c r="BD286" s="131" t="str">
        <f>IF(AND(AH286=0,AJ286=0),"",AH286&amp;" - "&amp;AJ286)</f>
        <v>0 - 3</v>
      </c>
      <c r="BE286" s="132">
        <f t="shared" si="465"/>
        <v>2</v>
      </c>
      <c r="BF286" s="132">
        <f t="shared" si="465"/>
        <v>1</v>
      </c>
      <c r="BH286" s="129" t="str">
        <f>D286</f>
        <v>C</v>
      </c>
      <c r="BI286" s="130" t="str">
        <f t="shared" si="453"/>
        <v>Karmen KOZMA</v>
      </c>
      <c r="BJ286" s="129" t="str">
        <f>G286</f>
        <v>Z</v>
      </c>
      <c r="BK286" s="130" t="str">
        <f t="shared" si="454"/>
        <v>Sirli JAANIMÄGI</v>
      </c>
      <c r="BL286" s="135">
        <f t="shared" si="455"/>
        <v>4</v>
      </c>
      <c r="BM286" s="135">
        <f t="shared" si="456"/>
        <v>11</v>
      </c>
      <c r="BN286" s="135">
        <f t="shared" si="457"/>
        <v>4</v>
      </c>
      <c r="BO286" s="135">
        <f t="shared" si="458"/>
        <v>11</v>
      </c>
      <c r="BP286" s="135">
        <f t="shared" si="459"/>
        <v>7</v>
      </c>
      <c r="BQ286" s="135">
        <f t="shared" si="460"/>
        <v>11</v>
      </c>
      <c r="BR286" s="135" t="str">
        <f t="shared" si="461"/>
        <v/>
      </c>
      <c r="BS286" s="135" t="str">
        <f t="shared" si="462"/>
        <v/>
      </c>
      <c r="BT286" s="135" t="str">
        <f t="shared" si="463"/>
        <v/>
      </c>
      <c r="BU286" s="135" t="str">
        <f t="shared" si="464"/>
        <v/>
      </c>
      <c r="BV286" s="136" t="str">
        <f>IF(AND(AH286=0,AJ286=0),"",AH286&amp;" - "&amp;AJ286)</f>
        <v>0 - 3</v>
      </c>
      <c r="BW286" s="138">
        <f>BW285+AK286</f>
        <v>2</v>
      </c>
      <c r="BX286" s="138">
        <f>AL286+BX285</f>
        <v>1</v>
      </c>
      <c r="BZ286" s="109" t="str">
        <f>IF(BL286="","",BI286)</f>
        <v>Karmen KOZMA</v>
      </c>
      <c r="CA286" s="109" t="str">
        <f>IF(BZ286="","",CA284)</f>
        <v>Aseri Spordiklubi</v>
      </c>
      <c r="CB286" s="109" t="str">
        <f>IF(BL286="","",BK286)</f>
        <v>Sirli JAANIMÄGI</v>
      </c>
      <c r="CC286" s="109" t="str">
        <f>IF(CB286="","",CC284)</f>
        <v>TalTech SK / Rakvere SK</v>
      </c>
      <c r="CF286" s="109" t="str">
        <f>IF(AH286=AJ286,"",IF(AH286&gt;AJ286,E286,H286))</f>
        <v>Sirli JAANIMÄGI</v>
      </c>
      <c r="CG286" s="109" t="str">
        <f>IF(AH286=AJ286,"",IF(AH286&gt;AJ286,H286,E286))</f>
        <v>Karmen KOZMA</v>
      </c>
    </row>
    <row r="287" spans="1:85" s="109" customFormat="1" hidden="1" outlineLevel="1">
      <c r="A287" s="116">
        <f t="shared" si="439"/>
        <v>29</v>
      </c>
      <c r="B287" s="87">
        <v>285</v>
      </c>
      <c r="C287" s="92">
        <v>4</v>
      </c>
      <c r="D287" s="87"/>
      <c r="E287" s="88" t="s">
        <v>109</v>
      </c>
      <c r="F287" s="92">
        <v>10</v>
      </c>
      <c r="G287" s="87"/>
      <c r="H287" s="88" t="s">
        <v>125</v>
      </c>
      <c r="I287" s="291" t="s">
        <v>95</v>
      </c>
      <c r="J287" s="291" t="s">
        <v>81</v>
      </c>
      <c r="K287" s="291" t="s">
        <v>93</v>
      </c>
      <c r="L287" s="291" t="s">
        <v>82</v>
      </c>
      <c r="M287" s="291" t="s">
        <v>82</v>
      </c>
      <c r="N287" s="285">
        <v>12</v>
      </c>
      <c r="O287" s="285">
        <v>10</v>
      </c>
      <c r="P287" s="285">
        <v>11</v>
      </c>
      <c r="Q287" s="285">
        <v>3</v>
      </c>
      <c r="R287" s="285">
        <v>11</v>
      </c>
      <c r="S287" s="285">
        <v>4</v>
      </c>
      <c r="T287" s="285">
        <v>0</v>
      </c>
      <c r="U287" s="285">
        <v>0</v>
      </c>
      <c r="V287" s="285">
        <v>0</v>
      </c>
      <c r="W287" s="285">
        <v>0</v>
      </c>
      <c r="X287" s="293">
        <v>1</v>
      </c>
      <c r="Y287" s="293">
        <v>1</v>
      </c>
      <c r="Z287" s="293">
        <v>1</v>
      </c>
      <c r="AA287" s="293">
        <v>0</v>
      </c>
      <c r="AB287" s="293">
        <v>0</v>
      </c>
      <c r="AC287" s="293">
        <v>0</v>
      </c>
      <c r="AD287" s="293">
        <v>0</v>
      </c>
      <c r="AE287" s="293">
        <v>0</v>
      </c>
      <c r="AF287" s="293">
        <v>0</v>
      </c>
      <c r="AG287" s="293">
        <v>0</v>
      </c>
      <c r="AH287" s="295">
        <v>3</v>
      </c>
      <c r="AI287" s="295" t="s">
        <v>83</v>
      </c>
      <c r="AJ287" s="295">
        <v>0</v>
      </c>
      <c r="AK287" s="298">
        <f>RANK(AH287,AH287:AJ287,1)-1</f>
        <v>1</v>
      </c>
      <c r="AL287" s="299">
        <f>RANK(AJ287,AH287:AJ287,1)-1</f>
        <v>0</v>
      </c>
      <c r="AT287" s="115"/>
      <c r="AU287" s="300" t="s">
        <v>143</v>
      </c>
      <c r="AV287" s="130" t="str">
        <f t="shared" si="451"/>
        <v>Reelica HANSON</v>
      </c>
      <c r="AW287" s="300" t="s">
        <v>143</v>
      </c>
      <c r="AX287" s="130" t="str">
        <f t="shared" si="452"/>
        <v>Annigrete SUIMETS</v>
      </c>
      <c r="AY287" s="302" t="str">
        <f>IF(AND(N287=0,O287=0),"",N287&amp;" - "&amp;O287)</f>
        <v>12 - 10</v>
      </c>
      <c r="AZ287" s="302" t="str">
        <f>IF(AND(P287=0,Q287=0),"",P287&amp;" - "&amp;Q287)</f>
        <v>11 - 3</v>
      </c>
      <c r="BA287" s="302" t="str">
        <f>IF(AND(R287=0,S287=0),"",R287&amp;" - "&amp;S287)</f>
        <v>11 - 4</v>
      </c>
      <c r="BB287" s="302" t="str">
        <f>IF(AND(T287=0,U287=0),"",T287&amp;" - "&amp;U287)</f>
        <v/>
      </c>
      <c r="BC287" s="302" t="str">
        <f>IF(AND(V287=0,W287=0),"",V287&amp;" - "&amp;W287)</f>
        <v/>
      </c>
      <c r="BD287" s="309" t="str">
        <f>IF(AND(AH287=0,AJ287=0),"",AH287&amp;" - "&amp;AJ287)</f>
        <v>3 - 0</v>
      </c>
      <c r="BE287" s="297">
        <f t="shared" si="465"/>
        <v>3</v>
      </c>
      <c r="BF287" s="297">
        <f t="shared" si="465"/>
        <v>1</v>
      </c>
      <c r="BH287" s="129"/>
      <c r="BI287" s="130" t="str">
        <f t="shared" si="453"/>
        <v>Reelica HANSON</v>
      </c>
      <c r="BJ287" s="129"/>
      <c r="BK287" s="130" t="str">
        <f t="shared" si="454"/>
        <v>Annigrete SUIMETS</v>
      </c>
      <c r="BL287" s="305">
        <f t="shared" si="455"/>
        <v>12</v>
      </c>
      <c r="BM287" s="305">
        <f t="shared" si="456"/>
        <v>10</v>
      </c>
      <c r="BN287" s="305">
        <f t="shared" si="457"/>
        <v>11</v>
      </c>
      <c r="BO287" s="305">
        <f t="shared" si="458"/>
        <v>3</v>
      </c>
      <c r="BP287" s="305">
        <f t="shared" si="459"/>
        <v>11</v>
      </c>
      <c r="BQ287" s="305">
        <f t="shared" si="460"/>
        <v>4</v>
      </c>
      <c r="BR287" s="305" t="str">
        <f t="shared" si="461"/>
        <v/>
      </c>
      <c r="BS287" s="305" t="str">
        <f t="shared" si="462"/>
        <v/>
      </c>
      <c r="BT287" s="305" t="str">
        <f t="shared" si="463"/>
        <v/>
      </c>
      <c r="BU287" s="305" t="str">
        <f t="shared" si="464"/>
        <v/>
      </c>
      <c r="BV287" s="307" t="str">
        <f>IF(AND(AH287=0,AJ287=0),"",AH287&amp;" - "&amp;AJ287)</f>
        <v>3 - 0</v>
      </c>
      <c r="BW287" s="303">
        <f>AK287+BW286</f>
        <v>3</v>
      </c>
      <c r="BX287" s="303">
        <f>AL287+BX286</f>
        <v>1</v>
      </c>
    </row>
    <row r="288" spans="1:85" s="109" customFormat="1" hidden="1" outlineLevel="1">
      <c r="A288" s="116">
        <f t="shared" si="439"/>
        <v>29</v>
      </c>
      <c r="B288" s="87">
        <v>286</v>
      </c>
      <c r="C288" s="92">
        <v>5</v>
      </c>
      <c r="D288" s="87"/>
      <c r="E288" s="88" t="s">
        <v>111</v>
      </c>
      <c r="F288" s="92">
        <v>11</v>
      </c>
      <c r="G288" s="87"/>
      <c r="H288" s="88" t="s">
        <v>123</v>
      </c>
      <c r="I288" s="291"/>
      <c r="J288" s="291"/>
      <c r="K288" s="291"/>
      <c r="L288" s="291"/>
      <c r="M288" s="291"/>
      <c r="N288" s="286"/>
      <c r="O288" s="286"/>
      <c r="P288" s="286"/>
      <c r="Q288" s="286"/>
      <c r="R288" s="286"/>
      <c r="S288" s="286"/>
      <c r="T288" s="286"/>
      <c r="U288" s="286"/>
      <c r="V288" s="286"/>
      <c r="W288" s="286"/>
      <c r="X288" s="294"/>
      <c r="Y288" s="294"/>
      <c r="Z288" s="294"/>
      <c r="AA288" s="294"/>
      <c r="AB288" s="294"/>
      <c r="AC288" s="294"/>
      <c r="AD288" s="294"/>
      <c r="AE288" s="294"/>
      <c r="AF288" s="294"/>
      <c r="AG288" s="294"/>
      <c r="AH288" s="296"/>
      <c r="AI288" s="296"/>
      <c r="AJ288" s="296"/>
      <c r="AK288" s="298"/>
      <c r="AL288" s="299"/>
      <c r="AT288" s="115"/>
      <c r="AU288" s="301"/>
      <c r="AV288" s="130" t="str">
        <f t="shared" si="451"/>
        <v>Tatjana TŠISTJAKOVA</v>
      </c>
      <c r="AW288" s="301"/>
      <c r="AX288" s="130" t="str">
        <f t="shared" si="452"/>
        <v>Sirli ROOSVE</v>
      </c>
      <c r="AY288" s="302"/>
      <c r="AZ288" s="302"/>
      <c r="BA288" s="302"/>
      <c r="BB288" s="302"/>
      <c r="BC288" s="302"/>
      <c r="BD288" s="309"/>
      <c r="BE288" s="297"/>
      <c r="BF288" s="297"/>
      <c r="BH288" s="129"/>
      <c r="BI288" s="130" t="str">
        <f t="shared" si="453"/>
        <v>Tatjana TŠISTJAKOVA</v>
      </c>
      <c r="BJ288" s="129"/>
      <c r="BK288" s="130" t="str">
        <f t="shared" si="454"/>
        <v>Sirli ROOSVE</v>
      </c>
      <c r="BL288" s="306" t="str">
        <f t="shared" si="455"/>
        <v/>
      </c>
      <c r="BM288" s="306" t="str">
        <f t="shared" si="456"/>
        <v/>
      </c>
      <c r="BN288" s="306" t="str">
        <f t="shared" si="457"/>
        <v/>
      </c>
      <c r="BO288" s="306" t="str">
        <f t="shared" si="458"/>
        <v/>
      </c>
      <c r="BP288" s="306" t="str">
        <f t="shared" si="459"/>
        <v/>
      </c>
      <c r="BQ288" s="306" t="str">
        <f t="shared" si="460"/>
        <v/>
      </c>
      <c r="BR288" s="306" t="str">
        <f t="shared" si="461"/>
        <v/>
      </c>
      <c r="BS288" s="306" t="str">
        <f t="shared" si="462"/>
        <v/>
      </c>
      <c r="BT288" s="306" t="str">
        <f t="shared" si="463"/>
        <v/>
      </c>
      <c r="BU288" s="306" t="str">
        <f t="shared" si="464"/>
        <v/>
      </c>
      <c r="BV288" s="308"/>
      <c r="BW288" s="304"/>
      <c r="BX288" s="304"/>
    </row>
    <row r="289" spans="1:85" s="109" customFormat="1" hidden="1" outlineLevel="1">
      <c r="A289" s="116">
        <f t="shared" si="439"/>
        <v>29</v>
      </c>
      <c r="B289" s="87">
        <v>287</v>
      </c>
      <c r="C289" s="87">
        <v>4</v>
      </c>
      <c r="D289" s="87" t="s">
        <v>77</v>
      </c>
      <c r="E289" s="88" t="s">
        <v>109</v>
      </c>
      <c r="F289" s="87">
        <v>10</v>
      </c>
      <c r="G289" s="87" t="s">
        <v>85</v>
      </c>
      <c r="H289" s="88" t="s">
        <v>125</v>
      </c>
      <c r="I289" s="89" t="s">
        <v>92</v>
      </c>
      <c r="J289" s="89" t="s">
        <v>93</v>
      </c>
      <c r="K289" s="89" t="s">
        <v>149</v>
      </c>
      <c r="L289" s="89" t="s">
        <v>94</v>
      </c>
      <c r="M289" s="89" t="s">
        <v>82</v>
      </c>
      <c r="N289" s="87">
        <v>11</v>
      </c>
      <c r="O289" s="87">
        <v>7</v>
      </c>
      <c r="P289" s="87">
        <v>11</v>
      </c>
      <c r="Q289" s="87">
        <v>4</v>
      </c>
      <c r="R289" s="87">
        <v>16</v>
      </c>
      <c r="S289" s="87">
        <v>18</v>
      </c>
      <c r="T289" s="87">
        <v>11</v>
      </c>
      <c r="U289" s="87">
        <v>9</v>
      </c>
      <c r="V289" s="87">
        <v>0</v>
      </c>
      <c r="W289" s="87">
        <v>0</v>
      </c>
      <c r="X289" s="90">
        <v>1</v>
      </c>
      <c r="Y289" s="90">
        <v>1</v>
      </c>
      <c r="Z289" s="90">
        <v>0</v>
      </c>
      <c r="AA289" s="90">
        <v>1</v>
      </c>
      <c r="AB289" s="90">
        <v>0</v>
      </c>
      <c r="AC289" s="90">
        <v>0</v>
      </c>
      <c r="AD289" s="90">
        <v>0</v>
      </c>
      <c r="AE289" s="90">
        <v>1</v>
      </c>
      <c r="AF289" s="90">
        <v>0</v>
      </c>
      <c r="AG289" s="90">
        <v>0</v>
      </c>
      <c r="AH289" s="91">
        <v>3</v>
      </c>
      <c r="AI289" s="91" t="s">
        <v>83</v>
      </c>
      <c r="AJ289" s="91">
        <v>1</v>
      </c>
      <c r="AK289" s="128">
        <f>RANK(AH289,AH289:AJ289,1)-1</f>
        <v>1</v>
      </c>
      <c r="AL289" s="128">
        <f>RANK(AJ289,AH289:AJ289,1)-1</f>
        <v>0</v>
      </c>
      <c r="AM289" s="114"/>
      <c r="AN289" s="114"/>
      <c r="AO289" s="139"/>
      <c r="AP289" s="139"/>
      <c r="AQ289" s="139"/>
      <c r="AR289" s="139"/>
      <c r="AT289" s="115"/>
      <c r="AU289" s="129" t="str">
        <f>D289</f>
        <v>A</v>
      </c>
      <c r="AV289" s="130" t="str">
        <f t="shared" si="451"/>
        <v>Reelica HANSON</v>
      </c>
      <c r="AW289" s="129" t="str">
        <f>G289</f>
        <v>X</v>
      </c>
      <c r="AX289" s="130" t="str">
        <f t="shared" si="452"/>
        <v>Annigrete SUIMETS</v>
      </c>
      <c r="AY289" s="129" t="str">
        <f>IF(AND(N289=0,O289=0),"",N289&amp;" - "&amp;O289)</f>
        <v>11 - 7</v>
      </c>
      <c r="AZ289" s="129" t="str">
        <f>IF(AND(P289=0,Q289=0),"",P289&amp;" - "&amp;Q289)</f>
        <v>11 - 4</v>
      </c>
      <c r="BA289" s="129" t="str">
        <f>IF(AND(R289=0,S289=0),"",R289&amp;" - "&amp;S289)</f>
        <v>16 - 18</v>
      </c>
      <c r="BB289" s="129" t="str">
        <f>IF(AND(T289=0,U289=0),"",T289&amp;" - "&amp;U289)</f>
        <v>11 - 9</v>
      </c>
      <c r="BC289" s="129" t="str">
        <f>IF(AND(V289=0,W289=0),"",V289&amp;" - "&amp;W289)</f>
        <v/>
      </c>
      <c r="BD289" s="131" t="str">
        <f>IF(AND(AH289=0,AJ289=0),"",AH289&amp;" - "&amp;AJ289)</f>
        <v>3 - 1</v>
      </c>
      <c r="BE289" s="132">
        <f>BE287+AK289</f>
        <v>4</v>
      </c>
      <c r="BF289" s="132">
        <f>BF287+AL289</f>
        <v>1</v>
      </c>
      <c r="BH289" s="129" t="str">
        <f>D289</f>
        <v>A</v>
      </c>
      <c r="BI289" s="130" t="str">
        <f t="shared" si="453"/>
        <v>Reelica HANSON</v>
      </c>
      <c r="BJ289" s="129" t="str">
        <f>G289</f>
        <v>X</v>
      </c>
      <c r="BK289" s="130" t="str">
        <f t="shared" si="454"/>
        <v>Annigrete SUIMETS</v>
      </c>
      <c r="BL289" s="135">
        <f t="shared" si="455"/>
        <v>11</v>
      </c>
      <c r="BM289" s="135">
        <f t="shared" si="456"/>
        <v>7</v>
      </c>
      <c r="BN289" s="135">
        <f t="shared" si="457"/>
        <v>11</v>
      </c>
      <c r="BO289" s="135">
        <f t="shared" si="458"/>
        <v>4</v>
      </c>
      <c r="BP289" s="135">
        <f t="shared" si="459"/>
        <v>16</v>
      </c>
      <c r="BQ289" s="135">
        <f t="shared" si="460"/>
        <v>18</v>
      </c>
      <c r="BR289" s="135">
        <f t="shared" si="461"/>
        <v>11</v>
      </c>
      <c r="BS289" s="135">
        <f t="shared" si="462"/>
        <v>9</v>
      </c>
      <c r="BT289" s="135" t="str">
        <f t="shared" si="463"/>
        <v/>
      </c>
      <c r="BU289" s="135" t="str">
        <f t="shared" si="464"/>
        <v/>
      </c>
      <c r="BV289" s="136" t="str">
        <f>IF(AND(AH289=0,AJ289=0),"",AH289&amp;" - "&amp;AJ289)</f>
        <v>3 - 1</v>
      </c>
      <c r="BW289" s="138">
        <f>BW287+AK289</f>
        <v>4</v>
      </c>
      <c r="BX289" s="138">
        <f>AL289+BX287</f>
        <v>1</v>
      </c>
      <c r="BZ289" s="109" t="str">
        <f>IF(BL289="","",BI289)</f>
        <v>Reelica HANSON</v>
      </c>
      <c r="CA289" s="109" t="str">
        <f>IF(BZ289="","",CA284)</f>
        <v>Aseri Spordiklubi</v>
      </c>
      <c r="CB289" s="109" t="str">
        <f>IF(BL289="","",BK289)</f>
        <v>Annigrete SUIMETS</v>
      </c>
      <c r="CC289" s="109" t="str">
        <f>IF(CB289="","",CC284)</f>
        <v>TalTech SK / Rakvere SK</v>
      </c>
      <c r="CF289" s="109" t="str">
        <f>IF(AH289=AJ289,"",IF(AH289&gt;AJ289,E289,H289))</f>
        <v>Reelica HANSON</v>
      </c>
      <c r="CG289" s="109" t="str">
        <f>IF(AH289=AJ289,"",IF(AH289&gt;AJ289,H289,E289))</f>
        <v>Annigrete SUIMETS</v>
      </c>
    </row>
    <row r="290" spans="1:85" hidden="1" outlineLevel="1">
      <c r="A290" s="116">
        <f t="shared" si="439"/>
        <v>29</v>
      </c>
      <c r="B290" s="87">
        <v>288</v>
      </c>
      <c r="C290" s="93">
        <v>6</v>
      </c>
      <c r="D290" s="93" t="s">
        <v>87</v>
      </c>
      <c r="E290" s="88" t="s">
        <v>155</v>
      </c>
      <c r="F290" s="93">
        <v>11</v>
      </c>
      <c r="G290" s="93" t="s">
        <v>78</v>
      </c>
      <c r="H290" s="88" t="s">
        <v>123</v>
      </c>
      <c r="I290" s="89" t="s">
        <v>82</v>
      </c>
      <c r="J290" s="89" t="s">
        <v>82</v>
      </c>
      <c r="K290" s="89" t="s">
        <v>82</v>
      </c>
      <c r="L290" s="89" t="s">
        <v>82</v>
      </c>
      <c r="M290" s="89" t="s">
        <v>82</v>
      </c>
      <c r="N290" s="87">
        <v>0</v>
      </c>
      <c r="O290" s="87">
        <v>0</v>
      </c>
      <c r="P290" s="87">
        <v>0</v>
      </c>
      <c r="Q290" s="87">
        <v>0</v>
      </c>
      <c r="R290" s="87">
        <v>0</v>
      </c>
      <c r="S290" s="87">
        <v>0</v>
      </c>
      <c r="T290" s="87">
        <v>0</v>
      </c>
      <c r="U290" s="87">
        <v>0</v>
      </c>
      <c r="V290" s="87">
        <v>0</v>
      </c>
      <c r="W290" s="87">
        <v>0</v>
      </c>
      <c r="X290" s="90">
        <v>0</v>
      </c>
      <c r="Y290" s="90">
        <v>0</v>
      </c>
      <c r="Z290" s="90">
        <v>0</v>
      </c>
      <c r="AA290" s="90">
        <v>0</v>
      </c>
      <c r="AB290" s="90">
        <v>0</v>
      </c>
      <c r="AC290" s="90">
        <v>0</v>
      </c>
      <c r="AD290" s="90">
        <v>0</v>
      </c>
      <c r="AE290" s="90">
        <v>0</v>
      </c>
      <c r="AF290" s="90">
        <v>0</v>
      </c>
      <c r="AG290" s="90">
        <v>0</v>
      </c>
      <c r="AH290" s="91">
        <v>0</v>
      </c>
      <c r="AI290" s="91" t="s">
        <v>83</v>
      </c>
      <c r="AJ290" s="91">
        <v>0</v>
      </c>
      <c r="AK290" s="128">
        <f>RANK(AH290,AH290:AJ290,1)-1</f>
        <v>0</v>
      </c>
      <c r="AL290" s="128">
        <f>RANK(AJ290,AH290:AJ290,1)-1</f>
        <v>0</v>
      </c>
      <c r="AT290" s="115"/>
      <c r="AU290" s="129" t="str">
        <f>D290</f>
        <v>C</v>
      </c>
      <c r="AV290" s="130" t="str">
        <f t="shared" si="451"/>
        <v>Karmen KOZMA</v>
      </c>
      <c r="AW290" s="129" t="str">
        <f>G290</f>
        <v>Y</v>
      </c>
      <c r="AX290" s="130" t="str">
        <f t="shared" si="452"/>
        <v>Sirli ROOSVE</v>
      </c>
      <c r="AY290" s="129" t="str">
        <f>IF(AND(N290=0,O290=0),"",N290&amp;" - "&amp;O290)</f>
        <v/>
      </c>
      <c r="AZ290" s="129" t="str">
        <f>IF(AND(P290=0,Q290=0),"",P290&amp;" - "&amp;Q290)</f>
        <v/>
      </c>
      <c r="BA290" s="129" t="str">
        <f>IF(AND(R290=0,S290=0),"",R290&amp;" - "&amp;S290)</f>
        <v/>
      </c>
      <c r="BB290" s="129" t="str">
        <f>IF(AND(T290=0,U290=0),"",T290&amp;" - "&amp;U290)</f>
        <v/>
      </c>
      <c r="BC290" s="129" t="str">
        <f>IF(AND(V290=0,W290=0),"",V290&amp;" - "&amp;W290)</f>
        <v/>
      </c>
      <c r="BD290" s="131" t="str">
        <f>IF(AND(AH290=0,AJ290=0),"",AH290&amp;" - "&amp;AJ290)</f>
        <v/>
      </c>
      <c r="BE290" s="132">
        <f>BE289+AK290</f>
        <v>4</v>
      </c>
      <c r="BF290" s="132">
        <f>BF289+AL290</f>
        <v>1</v>
      </c>
      <c r="BH290" s="129" t="str">
        <f>D290</f>
        <v>C</v>
      </c>
      <c r="BI290" s="130" t="str">
        <f t="shared" si="453"/>
        <v>Karmen KOZMA</v>
      </c>
      <c r="BJ290" s="129" t="str">
        <f>G290</f>
        <v>Y</v>
      </c>
      <c r="BK290" s="130" t="str">
        <f t="shared" si="454"/>
        <v>Sirli ROOSVE</v>
      </c>
      <c r="BL290" s="135" t="str">
        <f t="shared" si="455"/>
        <v/>
      </c>
      <c r="BM290" s="135" t="str">
        <f t="shared" si="456"/>
        <v/>
      </c>
      <c r="BN290" s="135" t="str">
        <f t="shared" si="457"/>
        <v/>
      </c>
      <c r="BO290" s="135" t="str">
        <f t="shared" si="458"/>
        <v/>
      </c>
      <c r="BP290" s="135" t="str">
        <f t="shared" si="459"/>
        <v/>
      </c>
      <c r="BQ290" s="135" t="str">
        <f t="shared" si="460"/>
        <v/>
      </c>
      <c r="BR290" s="135" t="str">
        <f t="shared" si="461"/>
        <v/>
      </c>
      <c r="BS290" s="135" t="str">
        <f t="shared" si="462"/>
        <v/>
      </c>
      <c r="BT290" s="135" t="str">
        <f t="shared" si="463"/>
        <v/>
      </c>
      <c r="BU290" s="135" t="str">
        <f t="shared" si="464"/>
        <v/>
      </c>
      <c r="BV290" s="136" t="str">
        <f>IF(AND(AH290=0,AJ290=0),"",AH290&amp;" - "&amp;AJ290)</f>
        <v/>
      </c>
      <c r="BW290" s="138">
        <f>BW289+AK290</f>
        <v>4</v>
      </c>
      <c r="BX290" s="138">
        <f>AL290+BX289</f>
        <v>1</v>
      </c>
      <c r="BZ290" s="109" t="str">
        <f>IF(BL290="","",BI290)</f>
        <v/>
      </c>
      <c r="CA290" s="109" t="str">
        <f>IF(BZ290="","",CA284)</f>
        <v/>
      </c>
      <c r="CB290" s="109" t="str">
        <f>IF(BL290="","",BK290)</f>
        <v/>
      </c>
      <c r="CC290" s="109" t="str">
        <f>IF(CB290="","",CC284)</f>
        <v/>
      </c>
      <c r="CF290" s="109" t="str">
        <f>IF(AH290=AJ290,"",IF(AH290&gt;AJ290,E290,H290))</f>
        <v/>
      </c>
      <c r="CG290" s="109" t="str">
        <f>IF(AH290=AJ290,"",IF(AH290&gt;AJ290,H290,E290))</f>
        <v/>
      </c>
    </row>
    <row r="291" spans="1:85" hidden="1" outlineLevel="1">
      <c r="A291" s="153">
        <f t="shared" si="439"/>
        <v>29</v>
      </c>
      <c r="B291" s="96">
        <v>289</v>
      </c>
      <c r="C291" s="94">
        <v>5</v>
      </c>
      <c r="D291" s="94" t="s">
        <v>84</v>
      </c>
      <c r="E291" s="95" t="s">
        <v>111</v>
      </c>
      <c r="F291" s="94">
        <v>12</v>
      </c>
      <c r="G291" s="94" t="s">
        <v>88</v>
      </c>
      <c r="H291" s="95" t="s">
        <v>121</v>
      </c>
      <c r="I291" s="89" t="s">
        <v>82</v>
      </c>
      <c r="J291" s="89" t="s">
        <v>82</v>
      </c>
      <c r="K291" s="89" t="s">
        <v>82</v>
      </c>
      <c r="L291" s="89" t="s">
        <v>82</v>
      </c>
      <c r="M291" s="89" t="s">
        <v>82</v>
      </c>
      <c r="N291" s="96">
        <v>0</v>
      </c>
      <c r="O291" s="96">
        <v>0</v>
      </c>
      <c r="P291" s="96">
        <v>0</v>
      </c>
      <c r="Q291" s="96">
        <v>0</v>
      </c>
      <c r="R291" s="96">
        <v>0</v>
      </c>
      <c r="S291" s="96">
        <v>0</v>
      </c>
      <c r="T291" s="96">
        <v>0</v>
      </c>
      <c r="U291" s="96">
        <v>0</v>
      </c>
      <c r="V291" s="96">
        <v>0</v>
      </c>
      <c r="W291" s="96">
        <v>0</v>
      </c>
      <c r="X291" s="97">
        <v>0</v>
      </c>
      <c r="Y291" s="97">
        <v>0</v>
      </c>
      <c r="Z291" s="97">
        <v>0</v>
      </c>
      <c r="AA291" s="97">
        <v>0</v>
      </c>
      <c r="AB291" s="97">
        <v>0</v>
      </c>
      <c r="AC291" s="97">
        <v>0</v>
      </c>
      <c r="AD291" s="97">
        <v>0</v>
      </c>
      <c r="AE291" s="97">
        <v>0</v>
      </c>
      <c r="AF291" s="97">
        <v>0</v>
      </c>
      <c r="AG291" s="97">
        <v>0</v>
      </c>
      <c r="AH291" s="98">
        <v>0</v>
      </c>
      <c r="AI291" s="98" t="s">
        <v>83</v>
      </c>
      <c r="AJ291" s="98">
        <v>0</v>
      </c>
      <c r="AK291" s="128">
        <f>RANK(AH291,AH291:AJ291,1)-1</f>
        <v>0</v>
      </c>
      <c r="AL291" s="128">
        <f>RANK(AJ291,AH291:AJ291,1)-1</f>
        <v>0</v>
      </c>
      <c r="AM291" s="142">
        <v>1</v>
      </c>
      <c r="AN291" s="142">
        <v>1</v>
      </c>
      <c r="AT291" s="115"/>
      <c r="AU291" s="129" t="str">
        <f>D291</f>
        <v>B</v>
      </c>
      <c r="AV291" s="130" t="str">
        <f t="shared" si="451"/>
        <v>Tatjana TŠISTJAKOVA</v>
      </c>
      <c r="AW291" s="129" t="str">
        <f>G291</f>
        <v>Z</v>
      </c>
      <c r="AX291" s="130" t="str">
        <f t="shared" si="452"/>
        <v>Sirli JAANIMÄGI</v>
      </c>
      <c r="AY291" s="129" t="str">
        <f>IF(AND(N291=0,O291=0),"",N291&amp;" - "&amp;O291)</f>
        <v/>
      </c>
      <c r="AZ291" s="129" t="str">
        <f>IF(AND(P291=0,Q291=0),"",P291&amp;" - "&amp;Q291)</f>
        <v/>
      </c>
      <c r="BA291" s="129" t="str">
        <f>IF(AND(R291=0,S291=0),"",R291&amp;" - "&amp;S291)</f>
        <v/>
      </c>
      <c r="BB291" s="129" t="str">
        <f>IF(AND(T291=0,U291=0),"",T291&amp;" - "&amp;U291)</f>
        <v/>
      </c>
      <c r="BC291" s="129" t="str">
        <f>IF(AND(V291=0,W291=0),"",V291&amp;" - "&amp;W291)</f>
        <v/>
      </c>
      <c r="BD291" s="131" t="str">
        <f>IF(AND(AH291=0,AJ291=0),"",AH291&amp;" - "&amp;AJ291)</f>
        <v/>
      </c>
      <c r="BE291" s="132">
        <f>BE290+AK291</f>
        <v>4</v>
      </c>
      <c r="BF291" s="132">
        <f>BF290+AL291</f>
        <v>1</v>
      </c>
      <c r="BH291" s="129" t="str">
        <f>D291</f>
        <v>B</v>
      </c>
      <c r="BI291" s="130" t="str">
        <f t="shared" si="453"/>
        <v>Tatjana TŠISTJAKOVA</v>
      </c>
      <c r="BJ291" s="129" t="str">
        <f>G291</f>
        <v>Z</v>
      </c>
      <c r="BK291" s="130" t="str">
        <f t="shared" si="454"/>
        <v>Sirli JAANIMÄGI</v>
      </c>
      <c r="BL291" s="135" t="str">
        <f t="shared" si="455"/>
        <v/>
      </c>
      <c r="BM291" s="135" t="str">
        <f t="shared" si="456"/>
        <v/>
      </c>
      <c r="BN291" s="135" t="str">
        <f t="shared" si="457"/>
        <v/>
      </c>
      <c r="BO291" s="135" t="str">
        <f t="shared" si="458"/>
        <v/>
      </c>
      <c r="BP291" s="135" t="str">
        <f t="shared" si="459"/>
        <v/>
      </c>
      <c r="BQ291" s="135" t="str">
        <f t="shared" si="460"/>
        <v/>
      </c>
      <c r="BR291" s="135" t="str">
        <f t="shared" si="461"/>
        <v/>
      </c>
      <c r="BS291" s="135" t="str">
        <f t="shared" si="462"/>
        <v/>
      </c>
      <c r="BT291" s="135" t="str">
        <f t="shared" si="463"/>
        <v/>
      </c>
      <c r="BU291" s="135" t="str">
        <f t="shared" si="464"/>
        <v/>
      </c>
      <c r="BV291" s="136" t="str">
        <f>IF(AND(AH291=0,AJ291=0),"",AH291&amp;" - "&amp;AJ291)</f>
        <v/>
      </c>
      <c r="BW291" s="138">
        <f>BW290+AK291</f>
        <v>4</v>
      </c>
      <c r="BX291" s="138">
        <f>AL291+BX290</f>
        <v>1</v>
      </c>
      <c r="BZ291" s="109" t="str">
        <f>IF(BL291="","",BI291)</f>
        <v/>
      </c>
      <c r="CA291" s="109" t="str">
        <f>IF(BZ291="","",CA284)</f>
        <v/>
      </c>
      <c r="CB291" s="109" t="str">
        <f>IF(BL291="","",BK291)</f>
        <v/>
      </c>
      <c r="CC291" s="109" t="str">
        <f>IF(CB291="","",CC284)</f>
        <v/>
      </c>
      <c r="CF291" s="109" t="str">
        <f>IF(AH291=AJ291,"",IF(AH291&gt;AJ291,E291,H291))</f>
        <v/>
      </c>
      <c r="CG291" s="109" t="str">
        <f>IF(AH291=AJ291,"",IF(AH291&gt;AJ291,H291,E291))</f>
        <v/>
      </c>
    </row>
    <row r="292" spans="1:85" hidden="1" outlineLevel="1">
      <c r="A292" s="154">
        <f t="shared" si="439"/>
        <v>29</v>
      </c>
      <c r="B292" s="101">
        <v>290</v>
      </c>
      <c r="C292" s="99"/>
      <c r="D292" s="99"/>
      <c r="E292" s="99"/>
      <c r="F292" s="99"/>
      <c r="G292" s="99"/>
      <c r="H292" s="99"/>
      <c r="I292" s="100"/>
      <c r="J292" s="100"/>
      <c r="K292" s="100"/>
      <c r="L292" s="100"/>
      <c r="M292" s="100"/>
      <c r="N292" s="101"/>
      <c r="O292" s="101"/>
      <c r="P292" s="101"/>
      <c r="Q292" s="101"/>
      <c r="R292" s="101"/>
      <c r="S292" s="101"/>
      <c r="T292" s="101"/>
      <c r="U292" s="101"/>
      <c r="V292" s="101"/>
      <c r="W292" s="101"/>
      <c r="X292" s="102"/>
      <c r="Y292" s="102"/>
      <c r="Z292" s="102"/>
      <c r="AA292" s="102"/>
      <c r="AB292" s="102"/>
      <c r="AC292" s="102"/>
      <c r="AD292" s="102"/>
      <c r="AE292" s="102"/>
      <c r="AF292" s="102"/>
      <c r="AG292" s="102"/>
      <c r="AH292" s="103"/>
      <c r="AI292" s="103"/>
      <c r="AJ292" s="104"/>
      <c r="AK292" s="144">
        <f>SUM(AK284:AK291)</f>
        <v>4</v>
      </c>
      <c r="AL292" s="144">
        <f>SUM(AL284:AL291)</f>
        <v>1</v>
      </c>
      <c r="AM292" s="145" t="str">
        <f>IF(OR(ISNA(E284),AK292=AL292),"",IF(D283&lt;G283,AK292&amp;" - "&amp;AL292,AL292&amp;" - "&amp;AK292))</f>
        <v>4 - 1</v>
      </c>
      <c r="AN292" s="145">
        <f>IF(OR(ISNA(E284),AK292=AL292),"",IF(VALUE(LEFT(AM292))&gt;VALUE(RIGHT(AM292)),2,1))</f>
        <v>2</v>
      </c>
      <c r="AT292" s="146"/>
      <c r="AU292" s="147"/>
      <c r="AV292" s="148"/>
      <c r="AW292" s="147"/>
      <c r="AX292" s="148"/>
      <c r="AY292" s="147"/>
      <c r="AZ292" s="147"/>
      <c r="BA292" s="147"/>
      <c r="BB292" s="147"/>
      <c r="BC292" s="149"/>
      <c r="BD292" s="150"/>
      <c r="BE292" s="151"/>
      <c r="BF292" s="151"/>
      <c r="BZ292" t="s">
        <v>140</v>
      </c>
      <c r="CF292" s="109" t="s">
        <v>140</v>
      </c>
      <c r="CG292" s="109"/>
    </row>
    <row r="293" spans="1:85" s="109" customFormat="1" hidden="1" outlineLevel="1">
      <c r="A293" s="152">
        <f>A283+1</f>
        <v>30</v>
      </c>
      <c r="B293" s="79">
        <v>291</v>
      </c>
      <c r="C293" s="79">
        <v>3</v>
      </c>
      <c r="D293" s="80">
        <v>5</v>
      </c>
      <c r="E293" s="81" t="s">
        <v>57</v>
      </c>
      <c r="F293" s="79">
        <v>9</v>
      </c>
      <c r="G293" s="80">
        <v>3</v>
      </c>
      <c r="H293" s="81" t="s">
        <v>46</v>
      </c>
      <c r="I293" s="82"/>
      <c r="J293" s="83"/>
      <c r="K293" s="83"/>
      <c r="L293" s="83"/>
      <c r="M293" s="83"/>
      <c r="N293" s="84"/>
      <c r="O293" s="84"/>
      <c r="P293" s="84"/>
      <c r="Q293" s="84"/>
      <c r="R293" s="84"/>
      <c r="S293" s="84"/>
      <c r="T293" s="84"/>
      <c r="U293" s="84"/>
      <c r="V293" s="84"/>
      <c r="W293" s="84"/>
      <c r="X293" s="85"/>
      <c r="Y293" s="85"/>
      <c r="Z293" s="85"/>
      <c r="AA293" s="85"/>
      <c r="AB293" s="85"/>
      <c r="AC293" s="85"/>
      <c r="AD293" s="85"/>
      <c r="AE293" s="85"/>
      <c r="AF293" s="85"/>
      <c r="AG293" s="85"/>
      <c r="AH293" s="85"/>
      <c r="AI293" s="85"/>
      <c r="AJ293" s="86"/>
      <c r="AO293" s="109" t="s">
        <v>132</v>
      </c>
      <c r="AP293" s="109" t="s">
        <v>132</v>
      </c>
      <c r="AT293" s="119" t="str">
        <f>"Match no "&amp;A293</f>
        <v>Match no 30</v>
      </c>
      <c r="AU293" s="120">
        <f>BE301</f>
        <v>0</v>
      </c>
      <c r="AV293" s="121" t="str">
        <f t="shared" ref="AV293:AV301" si="466">E293</f>
        <v>Pärnu-Jaagupi LTK</v>
      </c>
      <c r="AW293" s="120">
        <f>BF301</f>
        <v>4</v>
      </c>
      <c r="AX293" s="121" t="str">
        <f t="shared" ref="AX293:AX301" si="467">H293</f>
        <v>LTK Narova</v>
      </c>
      <c r="AY293" s="122" t="s">
        <v>133</v>
      </c>
      <c r="AZ293" s="122" t="s">
        <v>134</v>
      </c>
      <c r="BA293" s="122" t="s">
        <v>135</v>
      </c>
      <c r="BB293" s="122" t="s">
        <v>136</v>
      </c>
      <c r="BC293" s="122" t="s">
        <v>137</v>
      </c>
      <c r="BD293" s="123" t="s">
        <v>138</v>
      </c>
      <c r="BE293" s="292" t="s">
        <v>139</v>
      </c>
      <c r="BF293" s="292"/>
      <c r="BH293" s="124">
        <f>AK302</f>
        <v>0</v>
      </c>
      <c r="BI293" s="125" t="str">
        <f t="shared" ref="BI293:BI301" si="468">E293</f>
        <v>Pärnu-Jaagupi LTK</v>
      </c>
      <c r="BJ293" s="124">
        <f>AL302</f>
        <v>4</v>
      </c>
      <c r="BK293" s="125" t="str">
        <f t="shared" ref="BK293:BK301" si="469">H293</f>
        <v>LTK Narova</v>
      </c>
      <c r="BL293" s="287" t="s">
        <v>133</v>
      </c>
      <c r="BM293" s="288"/>
      <c r="BN293" s="287" t="s">
        <v>134</v>
      </c>
      <c r="BO293" s="288"/>
      <c r="BP293" s="287" t="s">
        <v>135</v>
      </c>
      <c r="BQ293" s="288"/>
      <c r="BR293" s="287" t="s">
        <v>136</v>
      </c>
      <c r="BS293" s="288"/>
      <c r="BT293" s="287" t="s">
        <v>137</v>
      </c>
      <c r="BU293" s="288"/>
      <c r="BV293" s="126" t="s">
        <v>138</v>
      </c>
      <c r="BW293" s="289" t="s">
        <v>139</v>
      </c>
      <c r="BX293" s="290"/>
      <c r="BZ293" s="109" t="s">
        <v>140</v>
      </c>
      <c r="CF293" s="109" t="s">
        <v>140</v>
      </c>
    </row>
    <row r="294" spans="1:85" s="109" customFormat="1" hidden="1" outlineLevel="1">
      <c r="A294" s="116">
        <f t="shared" si="439"/>
        <v>30</v>
      </c>
      <c r="B294" s="87">
        <v>292</v>
      </c>
      <c r="C294" s="87">
        <v>4</v>
      </c>
      <c r="D294" s="87" t="s">
        <v>77</v>
      </c>
      <c r="E294" s="88" t="s">
        <v>164</v>
      </c>
      <c r="F294" s="87">
        <v>11</v>
      </c>
      <c r="G294" s="87" t="s">
        <v>78</v>
      </c>
      <c r="H294" s="88" t="s">
        <v>119</v>
      </c>
      <c r="I294" s="89" t="s">
        <v>97</v>
      </c>
      <c r="J294" s="89" t="s">
        <v>90</v>
      </c>
      <c r="K294" s="89" t="s">
        <v>91</v>
      </c>
      <c r="L294" s="89" t="s">
        <v>82</v>
      </c>
      <c r="M294" s="89" t="s">
        <v>82</v>
      </c>
      <c r="N294" s="87">
        <v>4</v>
      </c>
      <c r="O294" s="87">
        <v>11</v>
      </c>
      <c r="P294" s="87">
        <v>7</v>
      </c>
      <c r="Q294" s="87">
        <v>11</v>
      </c>
      <c r="R294" s="87">
        <v>8</v>
      </c>
      <c r="S294" s="87">
        <v>11</v>
      </c>
      <c r="T294" s="87">
        <v>0</v>
      </c>
      <c r="U294" s="87">
        <v>0</v>
      </c>
      <c r="V294" s="87">
        <v>0</v>
      </c>
      <c r="W294" s="87">
        <v>0</v>
      </c>
      <c r="X294" s="90">
        <v>0</v>
      </c>
      <c r="Y294" s="90">
        <v>0</v>
      </c>
      <c r="Z294" s="90">
        <v>0</v>
      </c>
      <c r="AA294" s="90">
        <v>0</v>
      </c>
      <c r="AB294" s="90">
        <v>0</v>
      </c>
      <c r="AC294" s="90">
        <v>1</v>
      </c>
      <c r="AD294" s="90">
        <v>1</v>
      </c>
      <c r="AE294" s="90">
        <v>1</v>
      </c>
      <c r="AF294" s="90">
        <v>0</v>
      </c>
      <c r="AG294" s="90">
        <v>0</v>
      </c>
      <c r="AH294" s="91">
        <v>0</v>
      </c>
      <c r="AI294" s="91" t="s">
        <v>83</v>
      </c>
      <c r="AJ294" s="91">
        <v>3</v>
      </c>
      <c r="AK294" s="128">
        <f>RANK(AH294,AH294:AJ294,1)-1</f>
        <v>0</v>
      </c>
      <c r="AL294" s="128">
        <f>RANK(AJ294,AH294:AJ294,1)-1</f>
        <v>1</v>
      </c>
      <c r="AT294" s="115" t="str">
        <f>VLOOKUP(A293,Voor,4)&amp;" kell "&amp;TEXT(VLOOKUP(A293,Voor,5),"hh:mm")</f>
        <v>I voor kell 10:00</v>
      </c>
      <c r="AU294" s="129" t="str">
        <f>D294</f>
        <v>A</v>
      </c>
      <c r="AV294" s="130" t="str">
        <f t="shared" si="466"/>
        <v>Sofia Viktoria GEROISKAJA (laen)</v>
      </c>
      <c r="AW294" s="129" t="str">
        <f>G294</f>
        <v>Y</v>
      </c>
      <c r="AX294" s="130" t="str">
        <f t="shared" si="467"/>
        <v>Anastassia MELNIKOVA</v>
      </c>
      <c r="AY294" s="129" t="str">
        <f>IF(AND(N294=0,O294=0),"",N294&amp;" - "&amp;O294)</f>
        <v>4 - 11</v>
      </c>
      <c r="AZ294" s="129" t="str">
        <f>IF(AND(P294=0,Q294=0),"",P294&amp;" - "&amp;Q294)</f>
        <v>7 - 11</v>
      </c>
      <c r="BA294" s="129" t="str">
        <f>IF(AND(R294=0,S294=0),"",R294&amp;" - "&amp;S294)</f>
        <v>8 - 11</v>
      </c>
      <c r="BB294" s="129" t="str">
        <f>IF(AND(T294=0,U294=0),"",T294&amp;" - "&amp;U294)</f>
        <v/>
      </c>
      <c r="BC294" s="129" t="str">
        <f>IF(AND(V294=0,W294=0),"",V294&amp;" - "&amp;W294)</f>
        <v/>
      </c>
      <c r="BD294" s="131" t="str">
        <f>IF(AND(AH294=0,AJ294=0),"",AH294&amp;" - "&amp;AJ294)</f>
        <v>0 - 3</v>
      </c>
      <c r="BE294" s="132">
        <f>AK294</f>
        <v>0</v>
      </c>
      <c r="BF294" s="132">
        <f>AL294</f>
        <v>1</v>
      </c>
      <c r="BH294" s="133" t="str">
        <f>D294</f>
        <v>A</v>
      </c>
      <c r="BI294" s="134" t="str">
        <f t="shared" si="468"/>
        <v>Sofia Viktoria GEROISKAJA (laen)</v>
      </c>
      <c r="BJ294" s="133" t="str">
        <f>G294</f>
        <v>Y</v>
      </c>
      <c r="BK294" s="134" t="str">
        <f t="shared" si="469"/>
        <v>Anastassia MELNIKOVA</v>
      </c>
      <c r="BL294" s="135">
        <f t="shared" ref="BL294:BL301" si="470">IF(AND(N294=0,O294=0),"",N294)</f>
        <v>4</v>
      </c>
      <c r="BM294" s="135">
        <f t="shared" ref="BM294:BM301" si="471">IF(AND(N294=0,O294=0),"",O294)</f>
        <v>11</v>
      </c>
      <c r="BN294" s="135">
        <f t="shared" ref="BN294:BN301" si="472">IF(AND(P294=0,Q294=0),"",P294)</f>
        <v>7</v>
      </c>
      <c r="BO294" s="135">
        <f t="shared" ref="BO294:BO301" si="473">IF(AND(P294=0,Q294=0),"",Q294)</f>
        <v>11</v>
      </c>
      <c r="BP294" s="135">
        <f t="shared" ref="BP294:BP301" si="474">IF(AND(R294=0,S294=0),"",R294)</f>
        <v>8</v>
      </c>
      <c r="BQ294" s="135">
        <f t="shared" ref="BQ294:BQ301" si="475">IF(AND(R294=0,S294=0),"",S294)</f>
        <v>11</v>
      </c>
      <c r="BR294" s="135" t="str">
        <f t="shared" ref="BR294:BR301" si="476">IF(AND(T294=0,U294=0),"",T294)</f>
        <v/>
      </c>
      <c r="BS294" s="135" t="str">
        <f t="shared" ref="BS294:BS301" si="477">IF(AND(T294=0,U294=0),"",U294)</f>
        <v/>
      </c>
      <c r="BT294" s="135" t="str">
        <f t="shared" ref="BT294:BT301" si="478">IF(AND(V294=0,W294=0),"",V294)</f>
        <v/>
      </c>
      <c r="BU294" s="135" t="str">
        <f t="shared" ref="BU294:BU301" si="479">IF(AND(V294=0,W294=0),"",W294)</f>
        <v/>
      </c>
      <c r="BV294" s="136" t="str">
        <f>IF(AND(AH294=0,AJ294=0),"",AH294&amp;" - "&amp;AJ294)</f>
        <v>0 - 3</v>
      </c>
      <c r="BW294" s="137">
        <f>AK294</f>
        <v>0</v>
      </c>
      <c r="BX294" s="137">
        <f>AL294</f>
        <v>1</v>
      </c>
      <c r="BZ294" s="109" t="str">
        <f>IF(BL294="","",BI294)</f>
        <v>Sofia Viktoria GEROISKAJA (laen)</v>
      </c>
      <c r="CA294" s="109" t="str">
        <f>IF(BZ294="","",BI293)</f>
        <v>Pärnu-Jaagupi LTK</v>
      </c>
      <c r="CB294" s="109" t="str">
        <f>IF(BL294="","",BK294)</f>
        <v>Anastassia MELNIKOVA</v>
      </c>
      <c r="CC294" s="109" t="str">
        <f>IF(CB294="","",BK293)</f>
        <v>LTK Narova</v>
      </c>
      <c r="CF294" s="109" t="str">
        <f>IF(AH294=AJ294,"",IF(AH294&gt;AJ294,E294,H294))</f>
        <v>Anastassia MELNIKOVA</v>
      </c>
      <c r="CG294" s="109" t="str">
        <f>IF(AH294=AJ294,"",IF(AH294&gt;AJ294,H294,E294))</f>
        <v>Sofia Viktoria GEROISKAJA (laen)</v>
      </c>
    </row>
    <row r="295" spans="1:85" s="109" customFormat="1" hidden="1" outlineLevel="1">
      <c r="A295" s="116">
        <f t="shared" si="439"/>
        <v>30</v>
      </c>
      <c r="B295" s="87">
        <v>293</v>
      </c>
      <c r="C295" s="87">
        <v>5</v>
      </c>
      <c r="D295" s="87" t="s">
        <v>84</v>
      </c>
      <c r="E295" s="88" t="s">
        <v>153</v>
      </c>
      <c r="F295" s="87">
        <v>10</v>
      </c>
      <c r="G295" s="87" t="s">
        <v>85</v>
      </c>
      <c r="H295" s="88" t="s">
        <v>117</v>
      </c>
      <c r="I295" s="89" t="s">
        <v>90</v>
      </c>
      <c r="J295" s="89" t="s">
        <v>89</v>
      </c>
      <c r="K295" s="89" t="s">
        <v>90</v>
      </c>
      <c r="L295" s="89" t="s">
        <v>82</v>
      </c>
      <c r="M295" s="89" t="s">
        <v>82</v>
      </c>
      <c r="N295" s="87">
        <v>7</v>
      </c>
      <c r="O295" s="87">
        <v>11</v>
      </c>
      <c r="P295" s="87">
        <v>6</v>
      </c>
      <c r="Q295" s="87">
        <v>11</v>
      </c>
      <c r="R295" s="87">
        <v>7</v>
      </c>
      <c r="S295" s="87">
        <v>11</v>
      </c>
      <c r="T295" s="87">
        <v>0</v>
      </c>
      <c r="U295" s="87">
        <v>0</v>
      </c>
      <c r="V295" s="87">
        <v>0</v>
      </c>
      <c r="W295" s="87">
        <v>0</v>
      </c>
      <c r="X295" s="90">
        <v>0</v>
      </c>
      <c r="Y295" s="90">
        <v>0</v>
      </c>
      <c r="Z295" s="90">
        <v>0</v>
      </c>
      <c r="AA295" s="90">
        <v>0</v>
      </c>
      <c r="AB295" s="90">
        <v>0</v>
      </c>
      <c r="AC295" s="90">
        <v>1</v>
      </c>
      <c r="AD295" s="90">
        <v>1</v>
      </c>
      <c r="AE295" s="90">
        <v>1</v>
      </c>
      <c r="AF295" s="90">
        <v>0</v>
      </c>
      <c r="AG295" s="90">
        <v>0</v>
      </c>
      <c r="AH295" s="91">
        <v>0</v>
      </c>
      <c r="AI295" s="91" t="s">
        <v>83</v>
      </c>
      <c r="AJ295" s="91">
        <v>3</v>
      </c>
      <c r="AK295" s="128">
        <f>RANK(AH295,AH295:AJ295,1)-1</f>
        <v>0</v>
      </c>
      <c r="AL295" s="128">
        <f>RANK(AJ295,AH295:AJ295,1)-1</f>
        <v>1</v>
      </c>
      <c r="AT295" s="115" t="str">
        <f>"Laud: "&amp;VLOOKUP(A293,Voor,8)</f>
        <v>Laud: 10</v>
      </c>
      <c r="AU295" s="129" t="str">
        <f>D295</f>
        <v>B</v>
      </c>
      <c r="AV295" s="130" t="str">
        <f t="shared" si="466"/>
        <v>Liisi KOIT</v>
      </c>
      <c r="AW295" s="129" t="str">
        <f>G295</f>
        <v>X</v>
      </c>
      <c r="AX295" s="130" t="str">
        <f t="shared" si="467"/>
        <v>Vitalia REINOL</v>
      </c>
      <c r="AY295" s="129" t="str">
        <f>IF(AND(N295=0,O295=0),"",N295&amp;" - "&amp;O295)</f>
        <v>7 - 11</v>
      </c>
      <c r="AZ295" s="129" t="str">
        <f>IF(AND(P295=0,Q295=0),"",P295&amp;" - "&amp;Q295)</f>
        <v>6 - 11</v>
      </c>
      <c r="BA295" s="129" t="str">
        <f>IF(AND(R295=0,S295=0),"",R295&amp;" - "&amp;S295)</f>
        <v>7 - 11</v>
      </c>
      <c r="BB295" s="129" t="str">
        <f>IF(AND(T295=0,U295=0),"",T295&amp;" - "&amp;U295)</f>
        <v/>
      </c>
      <c r="BC295" s="129" t="str">
        <f>IF(AND(V295=0,W295=0),"",V295&amp;" - "&amp;W295)</f>
        <v/>
      </c>
      <c r="BD295" s="131" t="str">
        <f>IF(AND(AH295=0,AJ295=0),"",AH295&amp;" - "&amp;AJ295)</f>
        <v>0 - 3</v>
      </c>
      <c r="BE295" s="132">
        <f t="shared" ref="BE295:BF297" si="480">BE294+AK295</f>
        <v>0</v>
      </c>
      <c r="BF295" s="132">
        <f t="shared" si="480"/>
        <v>2</v>
      </c>
      <c r="BH295" s="129" t="str">
        <f>D295</f>
        <v>B</v>
      </c>
      <c r="BI295" s="130" t="str">
        <f t="shared" si="468"/>
        <v>Liisi KOIT</v>
      </c>
      <c r="BJ295" s="129" t="str">
        <f>G295</f>
        <v>X</v>
      </c>
      <c r="BK295" s="130" t="str">
        <f t="shared" si="469"/>
        <v>Vitalia REINOL</v>
      </c>
      <c r="BL295" s="135">
        <f t="shared" si="470"/>
        <v>7</v>
      </c>
      <c r="BM295" s="135">
        <f t="shared" si="471"/>
        <v>11</v>
      </c>
      <c r="BN295" s="135">
        <f t="shared" si="472"/>
        <v>6</v>
      </c>
      <c r="BO295" s="135">
        <f t="shared" si="473"/>
        <v>11</v>
      </c>
      <c r="BP295" s="135">
        <f t="shared" si="474"/>
        <v>7</v>
      </c>
      <c r="BQ295" s="135">
        <f t="shared" si="475"/>
        <v>11</v>
      </c>
      <c r="BR295" s="135" t="str">
        <f t="shared" si="476"/>
        <v/>
      </c>
      <c r="BS295" s="135" t="str">
        <f t="shared" si="477"/>
        <v/>
      </c>
      <c r="BT295" s="135" t="str">
        <f t="shared" si="478"/>
        <v/>
      </c>
      <c r="BU295" s="135" t="str">
        <f t="shared" si="479"/>
        <v/>
      </c>
      <c r="BV295" s="136" t="str">
        <f>IF(AND(AH295=0,AJ295=0),"",AH295&amp;" - "&amp;AJ295)</f>
        <v>0 - 3</v>
      </c>
      <c r="BW295" s="138">
        <f>BW294+AK295</f>
        <v>0</v>
      </c>
      <c r="BX295" s="138">
        <f>AL295+BX294</f>
        <v>2</v>
      </c>
      <c r="BZ295" s="109" t="str">
        <f>IF(BL295="","",BI295)</f>
        <v>Liisi KOIT</v>
      </c>
      <c r="CA295" s="109" t="str">
        <f>IF(BZ295="","",CA294)</f>
        <v>Pärnu-Jaagupi LTK</v>
      </c>
      <c r="CB295" s="109" t="str">
        <f>IF(BL295="","",BK295)</f>
        <v>Vitalia REINOL</v>
      </c>
      <c r="CC295" s="109" t="str">
        <f>IF(CB295="","",CC294)</f>
        <v>LTK Narova</v>
      </c>
      <c r="CF295" s="109" t="str">
        <f>IF(AH295=AJ295,"",IF(AH295&gt;AJ295,E295,H295))</f>
        <v>Vitalia REINOL</v>
      </c>
      <c r="CG295" s="109" t="str">
        <f>IF(AH295=AJ295,"",IF(AH295&gt;AJ295,H295,E295))</f>
        <v>Liisi KOIT</v>
      </c>
    </row>
    <row r="296" spans="1:85" s="109" customFormat="1" hidden="1" outlineLevel="1">
      <c r="A296" s="116">
        <f t="shared" si="439"/>
        <v>30</v>
      </c>
      <c r="B296" s="87">
        <v>294</v>
      </c>
      <c r="C296" s="87">
        <v>6</v>
      </c>
      <c r="D296" s="87" t="s">
        <v>87</v>
      </c>
      <c r="E296" s="88" t="s">
        <v>151</v>
      </c>
      <c r="F296" s="87">
        <v>12</v>
      </c>
      <c r="G296" s="87" t="s">
        <v>88</v>
      </c>
      <c r="H296" s="88" t="s">
        <v>127</v>
      </c>
      <c r="I296" s="89" t="s">
        <v>100</v>
      </c>
      <c r="J296" s="89" t="s">
        <v>96</v>
      </c>
      <c r="K296" s="89" t="s">
        <v>89</v>
      </c>
      <c r="L296" s="89" t="s">
        <v>79</v>
      </c>
      <c r="M296" s="89" t="s">
        <v>103</v>
      </c>
      <c r="N296" s="87">
        <v>9</v>
      </c>
      <c r="O296" s="87">
        <v>11</v>
      </c>
      <c r="P296" s="87">
        <v>11</v>
      </c>
      <c r="Q296" s="87">
        <v>5</v>
      </c>
      <c r="R296" s="87">
        <v>6</v>
      </c>
      <c r="S296" s="87">
        <v>11</v>
      </c>
      <c r="T296" s="87">
        <v>11</v>
      </c>
      <c r="U296" s="87">
        <v>1</v>
      </c>
      <c r="V296" s="87">
        <v>3</v>
      </c>
      <c r="W296" s="87">
        <v>11</v>
      </c>
      <c r="X296" s="90">
        <v>0</v>
      </c>
      <c r="Y296" s="90">
        <v>1</v>
      </c>
      <c r="Z296" s="90">
        <v>0</v>
      </c>
      <c r="AA296" s="90">
        <v>1</v>
      </c>
      <c r="AB296" s="90">
        <v>0</v>
      </c>
      <c r="AC296" s="90">
        <v>1</v>
      </c>
      <c r="AD296" s="90">
        <v>0</v>
      </c>
      <c r="AE296" s="90">
        <v>1</v>
      </c>
      <c r="AF296" s="90">
        <v>0</v>
      </c>
      <c r="AG296" s="90">
        <v>1</v>
      </c>
      <c r="AH296" s="91">
        <v>2</v>
      </c>
      <c r="AI296" s="91" t="s">
        <v>83</v>
      </c>
      <c r="AJ296" s="91">
        <v>3</v>
      </c>
      <c r="AK296" s="128">
        <f>RANK(AH296,AH296:AJ296,1)-1</f>
        <v>0</v>
      </c>
      <c r="AL296" s="128">
        <f>RANK(AJ296,AH296:AJ296,1)-1</f>
        <v>1</v>
      </c>
      <c r="AT296" s="115"/>
      <c r="AU296" s="129" t="str">
        <f>D296</f>
        <v>C</v>
      </c>
      <c r="AV296" s="130" t="str">
        <f t="shared" si="466"/>
        <v>Ketrin SALUMAA</v>
      </c>
      <c r="AW296" s="129" t="str">
        <f>G296</f>
        <v>Z</v>
      </c>
      <c r="AX296" s="130" t="str">
        <f t="shared" si="467"/>
        <v>Arina LITVINOVA</v>
      </c>
      <c r="AY296" s="129" t="str">
        <f>IF(AND(N296=0,O296=0),"",N296&amp;" - "&amp;O296)</f>
        <v>9 - 11</v>
      </c>
      <c r="AZ296" s="129" t="str">
        <f>IF(AND(P296=0,Q296=0),"",P296&amp;" - "&amp;Q296)</f>
        <v>11 - 5</v>
      </c>
      <c r="BA296" s="129" t="str">
        <f>IF(AND(R296=0,S296=0),"",R296&amp;" - "&amp;S296)</f>
        <v>6 - 11</v>
      </c>
      <c r="BB296" s="129" t="str">
        <f>IF(AND(T296=0,U296=0),"",T296&amp;" - "&amp;U296)</f>
        <v>11 - 1</v>
      </c>
      <c r="BC296" s="129" t="str">
        <f>IF(AND(V296=0,W296=0),"",V296&amp;" - "&amp;W296)</f>
        <v>3 - 11</v>
      </c>
      <c r="BD296" s="131" t="str">
        <f>IF(AND(AH296=0,AJ296=0),"",AH296&amp;" - "&amp;AJ296)</f>
        <v>2 - 3</v>
      </c>
      <c r="BE296" s="132">
        <f t="shared" si="480"/>
        <v>0</v>
      </c>
      <c r="BF296" s="132">
        <f t="shared" si="480"/>
        <v>3</v>
      </c>
      <c r="BH296" s="129" t="str">
        <f>D296</f>
        <v>C</v>
      </c>
      <c r="BI296" s="130" t="str">
        <f t="shared" si="468"/>
        <v>Ketrin SALUMAA</v>
      </c>
      <c r="BJ296" s="129" t="str">
        <f>G296</f>
        <v>Z</v>
      </c>
      <c r="BK296" s="130" t="str">
        <f t="shared" si="469"/>
        <v>Arina LITVINOVA</v>
      </c>
      <c r="BL296" s="135">
        <f t="shared" si="470"/>
        <v>9</v>
      </c>
      <c r="BM296" s="135">
        <f t="shared" si="471"/>
        <v>11</v>
      </c>
      <c r="BN296" s="135">
        <f t="shared" si="472"/>
        <v>11</v>
      </c>
      <c r="BO296" s="135">
        <f t="shared" si="473"/>
        <v>5</v>
      </c>
      <c r="BP296" s="135">
        <f t="shared" si="474"/>
        <v>6</v>
      </c>
      <c r="BQ296" s="135">
        <f t="shared" si="475"/>
        <v>11</v>
      </c>
      <c r="BR296" s="135">
        <f t="shared" si="476"/>
        <v>11</v>
      </c>
      <c r="BS296" s="135">
        <f t="shared" si="477"/>
        <v>1</v>
      </c>
      <c r="BT296" s="135">
        <f t="shared" si="478"/>
        <v>3</v>
      </c>
      <c r="BU296" s="135">
        <f t="shared" si="479"/>
        <v>11</v>
      </c>
      <c r="BV296" s="136" t="str">
        <f>IF(AND(AH296=0,AJ296=0),"",AH296&amp;" - "&amp;AJ296)</f>
        <v>2 - 3</v>
      </c>
      <c r="BW296" s="138">
        <f>BW295+AK296</f>
        <v>0</v>
      </c>
      <c r="BX296" s="138">
        <f>AL296+BX295</f>
        <v>3</v>
      </c>
      <c r="BZ296" s="109" t="str">
        <f>IF(BL296="","",BI296)</f>
        <v>Ketrin SALUMAA</v>
      </c>
      <c r="CA296" s="109" t="str">
        <f>IF(BZ296="","",CA294)</f>
        <v>Pärnu-Jaagupi LTK</v>
      </c>
      <c r="CB296" s="109" t="str">
        <f>IF(BL296="","",BK296)</f>
        <v>Arina LITVINOVA</v>
      </c>
      <c r="CC296" s="109" t="str">
        <f>IF(CB296="","",CC294)</f>
        <v>LTK Narova</v>
      </c>
      <c r="CF296" s="109" t="str">
        <f>IF(AH296=AJ296,"",IF(AH296&gt;AJ296,E296,H296))</f>
        <v>Arina LITVINOVA</v>
      </c>
      <c r="CG296" s="109" t="str">
        <f>IF(AH296=AJ296,"",IF(AH296&gt;AJ296,H296,E296))</f>
        <v>Ketrin SALUMAA</v>
      </c>
    </row>
    <row r="297" spans="1:85" s="109" customFormat="1" hidden="1" outlineLevel="1">
      <c r="A297" s="116">
        <f t="shared" si="439"/>
        <v>30</v>
      </c>
      <c r="B297" s="87">
        <v>295</v>
      </c>
      <c r="C297" s="92">
        <v>4</v>
      </c>
      <c r="D297" s="87"/>
      <c r="E297" s="88" t="s">
        <v>164</v>
      </c>
      <c r="F297" s="92">
        <v>10</v>
      </c>
      <c r="G297" s="87"/>
      <c r="H297" s="88" t="s">
        <v>117</v>
      </c>
      <c r="I297" s="291" t="s">
        <v>99</v>
      </c>
      <c r="J297" s="291" t="s">
        <v>91</v>
      </c>
      <c r="K297" s="291" t="s">
        <v>91</v>
      </c>
      <c r="L297" s="291" t="s">
        <v>82</v>
      </c>
      <c r="M297" s="291" t="s">
        <v>82</v>
      </c>
      <c r="N297" s="285">
        <v>5</v>
      </c>
      <c r="O297" s="285">
        <v>11</v>
      </c>
      <c r="P297" s="285">
        <v>8</v>
      </c>
      <c r="Q297" s="285">
        <v>11</v>
      </c>
      <c r="R297" s="285">
        <v>8</v>
      </c>
      <c r="S297" s="285">
        <v>11</v>
      </c>
      <c r="T297" s="285">
        <v>0</v>
      </c>
      <c r="U297" s="285">
        <v>0</v>
      </c>
      <c r="V297" s="285">
        <v>0</v>
      </c>
      <c r="W297" s="285">
        <v>0</v>
      </c>
      <c r="X297" s="293">
        <v>0</v>
      </c>
      <c r="Y297" s="293">
        <v>0</v>
      </c>
      <c r="Z297" s="293">
        <v>0</v>
      </c>
      <c r="AA297" s="293">
        <v>0</v>
      </c>
      <c r="AB297" s="293">
        <v>0</v>
      </c>
      <c r="AC297" s="293">
        <v>1</v>
      </c>
      <c r="AD297" s="293">
        <v>1</v>
      </c>
      <c r="AE297" s="293">
        <v>1</v>
      </c>
      <c r="AF297" s="293">
        <v>0</v>
      </c>
      <c r="AG297" s="293">
        <v>0</v>
      </c>
      <c r="AH297" s="295">
        <v>0</v>
      </c>
      <c r="AI297" s="295" t="s">
        <v>83</v>
      </c>
      <c r="AJ297" s="295">
        <v>3</v>
      </c>
      <c r="AK297" s="298">
        <f>RANK(AH297,AH297:AJ297,1)-1</f>
        <v>0</v>
      </c>
      <c r="AL297" s="299">
        <f>RANK(AJ297,AH297:AJ297,1)-1</f>
        <v>1</v>
      </c>
      <c r="AT297" s="115"/>
      <c r="AU297" s="300" t="s">
        <v>143</v>
      </c>
      <c r="AV297" s="130" t="str">
        <f t="shared" si="466"/>
        <v>Sofia Viktoria GEROISKAJA (laen)</v>
      </c>
      <c r="AW297" s="300" t="s">
        <v>143</v>
      </c>
      <c r="AX297" s="130" t="str">
        <f t="shared" si="467"/>
        <v>Vitalia REINOL</v>
      </c>
      <c r="AY297" s="302" t="str">
        <f>IF(AND(N297=0,O297=0),"",N297&amp;" - "&amp;O297)</f>
        <v>5 - 11</v>
      </c>
      <c r="AZ297" s="302" t="str">
        <f>IF(AND(P297=0,Q297=0),"",P297&amp;" - "&amp;Q297)</f>
        <v>8 - 11</v>
      </c>
      <c r="BA297" s="302" t="str">
        <f>IF(AND(R297=0,S297=0),"",R297&amp;" - "&amp;S297)</f>
        <v>8 - 11</v>
      </c>
      <c r="BB297" s="302" t="str">
        <f>IF(AND(T297=0,U297=0),"",T297&amp;" - "&amp;U297)</f>
        <v/>
      </c>
      <c r="BC297" s="302" t="str">
        <f>IF(AND(V297=0,W297=0),"",V297&amp;" - "&amp;W297)</f>
        <v/>
      </c>
      <c r="BD297" s="309" t="str">
        <f>IF(AND(AH297=0,AJ297=0),"",AH297&amp;" - "&amp;AJ297)</f>
        <v>0 - 3</v>
      </c>
      <c r="BE297" s="297">
        <f t="shared" si="480"/>
        <v>0</v>
      </c>
      <c r="BF297" s="297">
        <f t="shared" si="480"/>
        <v>4</v>
      </c>
      <c r="BH297" s="129"/>
      <c r="BI297" s="130" t="str">
        <f t="shared" si="468"/>
        <v>Sofia Viktoria GEROISKAJA (laen)</v>
      </c>
      <c r="BJ297" s="129"/>
      <c r="BK297" s="130" t="str">
        <f t="shared" si="469"/>
        <v>Vitalia REINOL</v>
      </c>
      <c r="BL297" s="305">
        <f t="shared" si="470"/>
        <v>5</v>
      </c>
      <c r="BM297" s="305">
        <f t="shared" si="471"/>
        <v>11</v>
      </c>
      <c r="BN297" s="305">
        <f t="shared" si="472"/>
        <v>8</v>
      </c>
      <c r="BO297" s="305">
        <f t="shared" si="473"/>
        <v>11</v>
      </c>
      <c r="BP297" s="305">
        <f t="shared" si="474"/>
        <v>8</v>
      </c>
      <c r="BQ297" s="305">
        <f t="shared" si="475"/>
        <v>11</v>
      </c>
      <c r="BR297" s="305" t="str">
        <f t="shared" si="476"/>
        <v/>
      </c>
      <c r="BS297" s="305" t="str">
        <f t="shared" si="477"/>
        <v/>
      </c>
      <c r="BT297" s="305" t="str">
        <f t="shared" si="478"/>
        <v/>
      </c>
      <c r="BU297" s="305" t="str">
        <f t="shared" si="479"/>
        <v/>
      </c>
      <c r="BV297" s="307" t="str">
        <f>IF(AND(AH297=0,AJ297=0),"",AH297&amp;" - "&amp;AJ297)</f>
        <v>0 - 3</v>
      </c>
      <c r="BW297" s="303">
        <f>AK297+BW296</f>
        <v>0</v>
      </c>
      <c r="BX297" s="303">
        <f>AL297+BX296</f>
        <v>4</v>
      </c>
    </row>
    <row r="298" spans="1:85" s="109" customFormat="1" hidden="1" outlineLevel="1">
      <c r="A298" s="116">
        <f t="shared" si="439"/>
        <v>30</v>
      </c>
      <c r="B298" s="87">
        <v>296</v>
      </c>
      <c r="C298" s="92">
        <v>5</v>
      </c>
      <c r="D298" s="87"/>
      <c r="E298" s="88" t="s">
        <v>153</v>
      </c>
      <c r="F298" s="92">
        <v>11</v>
      </c>
      <c r="G298" s="87"/>
      <c r="H298" s="88" t="s">
        <v>119</v>
      </c>
      <c r="I298" s="291"/>
      <c r="J298" s="291"/>
      <c r="K298" s="291"/>
      <c r="L298" s="291"/>
      <c r="M298" s="291"/>
      <c r="N298" s="286"/>
      <c r="O298" s="286"/>
      <c r="P298" s="286"/>
      <c r="Q298" s="286"/>
      <c r="R298" s="286"/>
      <c r="S298" s="286"/>
      <c r="T298" s="286"/>
      <c r="U298" s="286"/>
      <c r="V298" s="286"/>
      <c r="W298" s="286"/>
      <c r="X298" s="294"/>
      <c r="Y298" s="294"/>
      <c r="Z298" s="294"/>
      <c r="AA298" s="294"/>
      <c r="AB298" s="294"/>
      <c r="AC298" s="294"/>
      <c r="AD298" s="294"/>
      <c r="AE298" s="294"/>
      <c r="AF298" s="294"/>
      <c r="AG298" s="294"/>
      <c r="AH298" s="296"/>
      <c r="AI298" s="296"/>
      <c r="AJ298" s="296"/>
      <c r="AK298" s="298"/>
      <c r="AL298" s="299"/>
      <c r="AT298" s="115"/>
      <c r="AU298" s="301"/>
      <c r="AV298" s="130" t="str">
        <f t="shared" si="466"/>
        <v>Liisi KOIT</v>
      </c>
      <c r="AW298" s="301"/>
      <c r="AX298" s="130" t="str">
        <f t="shared" si="467"/>
        <v>Anastassia MELNIKOVA</v>
      </c>
      <c r="AY298" s="302"/>
      <c r="AZ298" s="302"/>
      <c r="BA298" s="302"/>
      <c r="BB298" s="302"/>
      <c r="BC298" s="302"/>
      <c r="BD298" s="309"/>
      <c r="BE298" s="297"/>
      <c r="BF298" s="297"/>
      <c r="BH298" s="129"/>
      <c r="BI298" s="130" t="str">
        <f t="shared" si="468"/>
        <v>Liisi KOIT</v>
      </c>
      <c r="BJ298" s="129"/>
      <c r="BK298" s="130" t="str">
        <f t="shared" si="469"/>
        <v>Anastassia MELNIKOVA</v>
      </c>
      <c r="BL298" s="306" t="str">
        <f t="shared" si="470"/>
        <v/>
      </c>
      <c r="BM298" s="306" t="str">
        <f t="shared" si="471"/>
        <v/>
      </c>
      <c r="BN298" s="306" t="str">
        <f t="shared" si="472"/>
        <v/>
      </c>
      <c r="BO298" s="306" t="str">
        <f t="shared" si="473"/>
        <v/>
      </c>
      <c r="BP298" s="306" t="str">
        <f t="shared" si="474"/>
        <v/>
      </c>
      <c r="BQ298" s="306" t="str">
        <f t="shared" si="475"/>
        <v/>
      </c>
      <c r="BR298" s="306" t="str">
        <f t="shared" si="476"/>
        <v/>
      </c>
      <c r="BS298" s="306" t="str">
        <f t="shared" si="477"/>
        <v/>
      </c>
      <c r="BT298" s="306" t="str">
        <f t="shared" si="478"/>
        <v/>
      </c>
      <c r="BU298" s="306" t="str">
        <f t="shared" si="479"/>
        <v/>
      </c>
      <c r="BV298" s="308"/>
      <c r="BW298" s="304"/>
      <c r="BX298" s="304"/>
    </row>
    <row r="299" spans="1:85" s="109" customFormat="1" hidden="1" outlineLevel="1">
      <c r="A299" s="116">
        <f t="shared" si="439"/>
        <v>30</v>
      </c>
      <c r="B299" s="87">
        <v>297</v>
      </c>
      <c r="C299" s="87">
        <v>4</v>
      </c>
      <c r="D299" s="87" t="s">
        <v>77</v>
      </c>
      <c r="E299" s="88" t="s">
        <v>164</v>
      </c>
      <c r="F299" s="87">
        <v>10</v>
      </c>
      <c r="G299" s="87" t="s">
        <v>85</v>
      </c>
      <c r="H299" s="88" t="s">
        <v>117</v>
      </c>
      <c r="I299" s="89" t="s">
        <v>82</v>
      </c>
      <c r="J299" s="89" t="s">
        <v>82</v>
      </c>
      <c r="K299" s="89" t="s">
        <v>82</v>
      </c>
      <c r="L299" s="89" t="s">
        <v>82</v>
      </c>
      <c r="M299" s="89" t="s">
        <v>82</v>
      </c>
      <c r="N299" s="87">
        <v>0</v>
      </c>
      <c r="O299" s="87">
        <v>0</v>
      </c>
      <c r="P299" s="87">
        <v>0</v>
      </c>
      <c r="Q299" s="87">
        <v>0</v>
      </c>
      <c r="R299" s="87">
        <v>0</v>
      </c>
      <c r="S299" s="87">
        <v>0</v>
      </c>
      <c r="T299" s="87">
        <v>0</v>
      </c>
      <c r="U299" s="87">
        <v>0</v>
      </c>
      <c r="V299" s="87">
        <v>0</v>
      </c>
      <c r="W299" s="87">
        <v>0</v>
      </c>
      <c r="X299" s="90">
        <v>0</v>
      </c>
      <c r="Y299" s="90">
        <v>0</v>
      </c>
      <c r="Z299" s="90">
        <v>0</v>
      </c>
      <c r="AA299" s="90">
        <v>0</v>
      </c>
      <c r="AB299" s="90">
        <v>0</v>
      </c>
      <c r="AC299" s="90">
        <v>0</v>
      </c>
      <c r="AD299" s="90">
        <v>0</v>
      </c>
      <c r="AE299" s="90">
        <v>0</v>
      </c>
      <c r="AF299" s="90">
        <v>0</v>
      </c>
      <c r="AG299" s="90">
        <v>0</v>
      </c>
      <c r="AH299" s="91">
        <v>0</v>
      </c>
      <c r="AI299" s="91" t="s">
        <v>83</v>
      </c>
      <c r="AJ299" s="91">
        <v>0</v>
      </c>
      <c r="AK299" s="128">
        <f>RANK(AH299,AH299:AJ299,1)-1</f>
        <v>0</v>
      </c>
      <c r="AL299" s="128">
        <f>RANK(AJ299,AH299:AJ299,1)-1</f>
        <v>0</v>
      </c>
      <c r="AM299" s="114"/>
      <c r="AN299" s="114"/>
      <c r="AO299" s="139"/>
      <c r="AP299" s="139"/>
      <c r="AQ299" s="139"/>
      <c r="AR299" s="139"/>
      <c r="AT299" s="115"/>
      <c r="AU299" s="129" t="str">
        <f>D299</f>
        <v>A</v>
      </c>
      <c r="AV299" s="130" t="str">
        <f t="shared" si="466"/>
        <v>Sofia Viktoria GEROISKAJA (laen)</v>
      </c>
      <c r="AW299" s="129" t="str">
        <f>G299</f>
        <v>X</v>
      </c>
      <c r="AX299" s="130" t="str">
        <f t="shared" si="467"/>
        <v>Vitalia REINOL</v>
      </c>
      <c r="AY299" s="129" t="str">
        <f>IF(AND(N299=0,O299=0),"",N299&amp;" - "&amp;O299)</f>
        <v/>
      </c>
      <c r="AZ299" s="129" t="str">
        <f>IF(AND(P299=0,Q299=0),"",P299&amp;" - "&amp;Q299)</f>
        <v/>
      </c>
      <c r="BA299" s="129" t="str">
        <f>IF(AND(R299=0,S299=0),"",R299&amp;" - "&amp;S299)</f>
        <v/>
      </c>
      <c r="BB299" s="129" t="str">
        <f>IF(AND(T299=0,U299=0),"",T299&amp;" - "&amp;U299)</f>
        <v/>
      </c>
      <c r="BC299" s="129" t="str">
        <f>IF(AND(V299=0,W299=0),"",V299&amp;" - "&amp;W299)</f>
        <v/>
      </c>
      <c r="BD299" s="131" t="str">
        <f>IF(AND(AH299=0,AJ299=0),"",AH299&amp;" - "&amp;AJ299)</f>
        <v/>
      </c>
      <c r="BE299" s="132">
        <f>BE297+AK299</f>
        <v>0</v>
      </c>
      <c r="BF299" s="132">
        <f>BF297+AL299</f>
        <v>4</v>
      </c>
      <c r="BH299" s="129" t="str">
        <f>D299</f>
        <v>A</v>
      </c>
      <c r="BI299" s="130" t="str">
        <f t="shared" si="468"/>
        <v>Sofia Viktoria GEROISKAJA (laen)</v>
      </c>
      <c r="BJ299" s="129" t="str">
        <f>G299</f>
        <v>X</v>
      </c>
      <c r="BK299" s="130" t="str">
        <f t="shared" si="469"/>
        <v>Vitalia REINOL</v>
      </c>
      <c r="BL299" s="135" t="str">
        <f t="shared" si="470"/>
        <v/>
      </c>
      <c r="BM299" s="135" t="str">
        <f t="shared" si="471"/>
        <v/>
      </c>
      <c r="BN299" s="135" t="str">
        <f t="shared" si="472"/>
        <v/>
      </c>
      <c r="BO299" s="135" t="str">
        <f t="shared" si="473"/>
        <v/>
      </c>
      <c r="BP299" s="135" t="str">
        <f t="shared" si="474"/>
        <v/>
      </c>
      <c r="BQ299" s="135" t="str">
        <f t="shared" si="475"/>
        <v/>
      </c>
      <c r="BR299" s="135" t="str">
        <f t="shared" si="476"/>
        <v/>
      </c>
      <c r="BS299" s="135" t="str">
        <f t="shared" si="477"/>
        <v/>
      </c>
      <c r="BT299" s="135" t="str">
        <f t="shared" si="478"/>
        <v/>
      </c>
      <c r="BU299" s="135" t="str">
        <f t="shared" si="479"/>
        <v/>
      </c>
      <c r="BV299" s="136" t="str">
        <f>IF(AND(AH299=0,AJ299=0),"",AH299&amp;" - "&amp;AJ299)</f>
        <v/>
      </c>
      <c r="BW299" s="138">
        <f>BW297+AK299</f>
        <v>0</v>
      </c>
      <c r="BX299" s="138">
        <f>AL299+BX297</f>
        <v>4</v>
      </c>
      <c r="BZ299" s="109" t="str">
        <f>IF(BL299="","",BI299)</f>
        <v/>
      </c>
      <c r="CA299" s="109" t="str">
        <f>IF(BZ299="","",CA294)</f>
        <v/>
      </c>
      <c r="CB299" s="109" t="str">
        <f>IF(BL299="","",BK299)</f>
        <v/>
      </c>
      <c r="CC299" s="109" t="str">
        <f>IF(CB299="","",CC294)</f>
        <v/>
      </c>
      <c r="CF299" s="109" t="str">
        <f>IF(AH299=AJ299,"",IF(AH299&gt;AJ299,E299,H299))</f>
        <v/>
      </c>
      <c r="CG299" s="109" t="str">
        <f>IF(AH299=AJ299,"",IF(AH299&gt;AJ299,H299,E299))</f>
        <v/>
      </c>
    </row>
    <row r="300" spans="1:85" hidden="1" outlineLevel="1">
      <c r="A300" s="116">
        <f t="shared" si="439"/>
        <v>30</v>
      </c>
      <c r="B300" s="87">
        <v>298</v>
      </c>
      <c r="C300" s="93">
        <v>6</v>
      </c>
      <c r="D300" s="93" t="s">
        <v>87</v>
      </c>
      <c r="E300" s="88" t="s">
        <v>151</v>
      </c>
      <c r="F300" s="93">
        <v>11</v>
      </c>
      <c r="G300" s="93" t="s">
        <v>78</v>
      </c>
      <c r="H300" s="88" t="s">
        <v>119</v>
      </c>
      <c r="I300" s="89" t="s">
        <v>82</v>
      </c>
      <c r="J300" s="89" t="s">
        <v>82</v>
      </c>
      <c r="K300" s="89" t="s">
        <v>82</v>
      </c>
      <c r="L300" s="89" t="s">
        <v>82</v>
      </c>
      <c r="M300" s="89" t="s">
        <v>82</v>
      </c>
      <c r="N300" s="87">
        <v>0</v>
      </c>
      <c r="O300" s="87">
        <v>0</v>
      </c>
      <c r="P300" s="87">
        <v>0</v>
      </c>
      <c r="Q300" s="87">
        <v>0</v>
      </c>
      <c r="R300" s="87">
        <v>0</v>
      </c>
      <c r="S300" s="87">
        <v>0</v>
      </c>
      <c r="T300" s="87">
        <v>0</v>
      </c>
      <c r="U300" s="87">
        <v>0</v>
      </c>
      <c r="V300" s="87">
        <v>0</v>
      </c>
      <c r="W300" s="87">
        <v>0</v>
      </c>
      <c r="X300" s="90">
        <v>0</v>
      </c>
      <c r="Y300" s="90">
        <v>0</v>
      </c>
      <c r="Z300" s="90">
        <v>0</v>
      </c>
      <c r="AA300" s="90">
        <v>0</v>
      </c>
      <c r="AB300" s="90">
        <v>0</v>
      </c>
      <c r="AC300" s="90">
        <v>0</v>
      </c>
      <c r="AD300" s="90">
        <v>0</v>
      </c>
      <c r="AE300" s="90">
        <v>0</v>
      </c>
      <c r="AF300" s="90">
        <v>0</v>
      </c>
      <c r="AG300" s="90">
        <v>0</v>
      </c>
      <c r="AH300" s="91">
        <v>0</v>
      </c>
      <c r="AI300" s="91" t="s">
        <v>83</v>
      </c>
      <c r="AJ300" s="91">
        <v>0</v>
      </c>
      <c r="AK300" s="128">
        <f>RANK(AH300,AH300:AJ300,1)-1</f>
        <v>0</v>
      </c>
      <c r="AL300" s="128">
        <f>RANK(AJ300,AH300:AJ300,1)-1</f>
        <v>0</v>
      </c>
      <c r="AT300" s="115"/>
      <c r="AU300" s="129" t="str">
        <f>D300</f>
        <v>C</v>
      </c>
      <c r="AV300" s="130" t="str">
        <f t="shared" si="466"/>
        <v>Ketrin SALUMAA</v>
      </c>
      <c r="AW300" s="129" t="str">
        <f>G300</f>
        <v>Y</v>
      </c>
      <c r="AX300" s="130" t="str">
        <f t="shared" si="467"/>
        <v>Anastassia MELNIKOVA</v>
      </c>
      <c r="AY300" s="129" t="str">
        <f>IF(AND(N300=0,O300=0),"",N300&amp;" - "&amp;O300)</f>
        <v/>
      </c>
      <c r="AZ300" s="129" t="str">
        <f>IF(AND(P300=0,Q300=0),"",P300&amp;" - "&amp;Q300)</f>
        <v/>
      </c>
      <c r="BA300" s="129" t="str">
        <f>IF(AND(R300=0,S300=0),"",R300&amp;" - "&amp;S300)</f>
        <v/>
      </c>
      <c r="BB300" s="129" t="str">
        <f>IF(AND(T300=0,U300=0),"",T300&amp;" - "&amp;U300)</f>
        <v/>
      </c>
      <c r="BC300" s="129" t="str">
        <f>IF(AND(V300=0,W300=0),"",V300&amp;" - "&amp;W300)</f>
        <v/>
      </c>
      <c r="BD300" s="131" t="str">
        <f>IF(AND(AH300=0,AJ300=0),"",AH300&amp;" - "&amp;AJ300)</f>
        <v/>
      </c>
      <c r="BE300" s="132">
        <f>BE299+AK300</f>
        <v>0</v>
      </c>
      <c r="BF300" s="132">
        <f>BF299+AL300</f>
        <v>4</v>
      </c>
      <c r="BH300" s="129" t="str">
        <f>D300</f>
        <v>C</v>
      </c>
      <c r="BI300" s="130" t="str">
        <f t="shared" si="468"/>
        <v>Ketrin SALUMAA</v>
      </c>
      <c r="BJ300" s="129" t="str">
        <f>G300</f>
        <v>Y</v>
      </c>
      <c r="BK300" s="130" t="str">
        <f t="shared" si="469"/>
        <v>Anastassia MELNIKOVA</v>
      </c>
      <c r="BL300" s="135" t="str">
        <f t="shared" si="470"/>
        <v/>
      </c>
      <c r="BM300" s="135" t="str">
        <f t="shared" si="471"/>
        <v/>
      </c>
      <c r="BN300" s="135" t="str">
        <f t="shared" si="472"/>
        <v/>
      </c>
      <c r="BO300" s="135" t="str">
        <f t="shared" si="473"/>
        <v/>
      </c>
      <c r="BP300" s="135" t="str">
        <f t="shared" si="474"/>
        <v/>
      </c>
      <c r="BQ300" s="135" t="str">
        <f t="shared" si="475"/>
        <v/>
      </c>
      <c r="BR300" s="135" t="str">
        <f t="shared" si="476"/>
        <v/>
      </c>
      <c r="BS300" s="135" t="str">
        <f t="shared" si="477"/>
        <v/>
      </c>
      <c r="BT300" s="135" t="str">
        <f t="shared" si="478"/>
        <v/>
      </c>
      <c r="BU300" s="135" t="str">
        <f t="shared" si="479"/>
        <v/>
      </c>
      <c r="BV300" s="136" t="str">
        <f>IF(AND(AH300=0,AJ300=0),"",AH300&amp;" - "&amp;AJ300)</f>
        <v/>
      </c>
      <c r="BW300" s="138">
        <f>BW299+AK300</f>
        <v>0</v>
      </c>
      <c r="BX300" s="138">
        <f>AL300+BX299</f>
        <v>4</v>
      </c>
      <c r="BZ300" s="109" t="str">
        <f>IF(BL300="","",BI300)</f>
        <v/>
      </c>
      <c r="CA300" s="109" t="str">
        <f>IF(BZ300="","",CA294)</f>
        <v/>
      </c>
      <c r="CB300" s="109" t="str">
        <f>IF(BL300="","",BK300)</f>
        <v/>
      </c>
      <c r="CC300" s="109" t="str">
        <f>IF(CB300="","",CC294)</f>
        <v/>
      </c>
      <c r="CF300" s="109" t="str">
        <f>IF(AH300=AJ300,"",IF(AH300&gt;AJ300,E300,H300))</f>
        <v/>
      </c>
      <c r="CG300" s="109" t="str">
        <f>IF(AH300=AJ300,"",IF(AH300&gt;AJ300,H300,E300))</f>
        <v/>
      </c>
    </row>
    <row r="301" spans="1:85" hidden="1" outlineLevel="1">
      <c r="A301" s="153">
        <f t="shared" si="439"/>
        <v>30</v>
      </c>
      <c r="B301" s="96">
        <v>299</v>
      </c>
      <c r="C301" s="94">
        <v>5</v>
      </c>
      <c r="D301" s="94" t="s">
        <v>84</v>
      </c>
      <c r="E301" s="95" t="s">
        <v>153</v>
      </c>
      <c r="F301" s="94">
        <v>12</v>
      </c>
      <c r="G301" s="94" t="s">
        <v>88</v>
      </c>
      <c r="H301" s="95" t="s">
        <v>127</v>
      </c>
      <c r="I301" s="89" t="s">
        <v>82</v>
      </c>
      <c r="J301" s="89" t="s">
        <v>82</v>
      </c>
      <c r="K301" s="89" t="s">
        <v>82</v>
      </c>
      <c r="L301" s="89" t="s">
        <v>82</v>
      </c>
      <c r="M301" s="89" t="s">
        <v>82</v>
      </c>
      <c r="N301" s="96">
        <v>0</v>
      </c>
      <c r="O301" s="96">
        <v>0</v>
      </c>
      <c r="P301" s="96">
        <v>0</v>
      </c>
      <c r="Q301" s="96">
        <v>0</v>
      </c>
      <c r="R301" s="96">
        <v>0</v>
      </c>
      <c r="S301" s="96">
        <v>0</v>
      </c>
      <c r="T301" s="96">
        <v>0</v>
      </c>
      <c r="U301" s="96">
        <v>0</v>
      </c>
      <c r="V301" s="96">
        <v>0</v>
      </c>
      <c r="W301" s="96">
        <v>0</v>
      </c>
      <c r="X301" s="97">
        <v>0</v>
      </c>
      <c r="Y301" s="97">
        <v>0</v>
      </c>
      <c r="Z301" s="97">
        <v>0</v>
      </c>
      <c r="AA301" s="97">
        <v>0</v>
      </c>
      <c r="AB301" s="97">
        <v>0</v>
      </c>
      <c r="AC301" s="97">
        <v>0</v>
      </c>
      <c r="AD301" s="97">
        <v>0</v>
      </c>
      <c r="AE301" s="97">
        <v>0</v>
      </c>
      <c r="AF301" s="97">
        <v>0</v>
      </c>
      <c r="AG301" s="97">
        <v>0</v>
      </c>
      <c r="AH301" s="98">
        <v>0</v>
      </c>
      <c r="AI301" s="98" t="s">
        <v>83</v>
      </c>
      <c r="AJ301" s="98">
        <v>0</v>
      </c>
      <c r="AK301" s="128">
        <f>RANK(AH301,AH301:AJ301,1)-1</f>
        <v>0</v>
      </c>
      <c r="AL301" s="128">
        <f>RANK(AJ301,AH301:AJ301,1)-1</f>
        <v>0</v>
      </c>
      <c r="AM301" s="142">
        <v>1</v>
      </c>
      <c r="AN301" s="142">
        <v>1</v>
      </c>
      <c r="AT301" s="115"/>
      <c r="AU301" s="129" t="str">
        <f>D301</f>
        <v>B</v>
      </c>
      <c r="AV301" s="130" t="str">
        <f t="shared" si="466"/>
        <v>Liisi KOIT</v>
      </c>
      <c r="AW301" s="129" t="str">
        <f>G301</f>
        <v>Z</v>
      </c>
      <c r="AX301" s="130" t="str">
        <f t="shared" si="467"/>
        <v>Arina LITVINOVA</v>
      </c>
      <c r="AY301" s="129" t="str">
        <f>IF(AND(N301=0,O301=0),"",N301&amp;" - "&amp;O301)</f>
        <v/>
      </c>
      <c r="AZ301" s="129" t="str">
        <f>IF(AND(P301=0,Q301=0),"",P301&amp;" - "&amp;Q301)</f>
        <v/>
      </c>
      <c r="BA301" s="129" t="str">
        <f>IF(AND(R301=0,S301=0),"",R301&amp;" - "&amp;S301)</f>
        <v/>
      </c>
      <c r="BB301" s="129" t="str">
        <f>IF(AND(T301=0,U301=0),"",T301&amp;" - "&amp;U301)</f>
        <v/>
      </c>
      <c r="BC301" s="129" t="str">
        <f>IF(AND(V301=0,W301=0),"",V301&amp;" - "&amp;W301)</f>
        <v/>
      </c>
      <c r="BD301" s="131" t="str">
        <f>IF(AND(AH301=0,AJ301=0),"",AH301&amp;" - "&amp;AJ301)</f>
        <v/>
      </c>
      <c r="BE301" s="132">
        <f>BE300+AK301</f>
        <v>0</v>
      </c>
      <c r="BF301" s="132">
        <f>BF300+AL301</f>
        <v>4</v>
      </c>
      <c r="BH301" s="129" t="str">
        <f>D301</f>
        <v>B</v>
      </c>
      <c r="BI301" s="130" t="str">
        <f t="shared" si="468"/>
        <v>Liisi KOIT</v>
      </c>
      <c r="BJ301" s="129" t="str">
        <f>G301</f>
        <v>Z</v>
      </c>
      <c r="BK301" s="130" t="str">
        <f t="shared" si="469"/>
        <v>Arina LITVINOVA</v>
      </c>
      <c r="BL301" s="135" t="str">
        <f t="shared" si="470"/>
        <v/>
      </c>
      <c r="BM301" s="135" t="str">
        <f t="shared" si="471"/>
        <v/>
      </c>
      <c r="BN301" s="135" t="str">
        <f t="shared" si="472"/>
        <v/>
      </c>
      <c r="BO301" s="135" t="str">
        <f t="shared" si="473"/>
        <v/>
      </c>
      <c r="BP301" s="135" t="str">
        <f t="shared" si="474"/>
        <v/>
      </c>
      <c r="BQ301" s="135" t="str">
        <f t="shared" si="475"/>
        <v/>
      </c>
      <c r="BR301" s="135" t="str">
        <f t="shared" si="476"/>
        <v/>
      </c>
      <c r="BS301" s="135" t="str">
        <f t="shared" si="477"/>
        <v/>
      </c>
      <c r="BT301" s="135" t="str">
        <f t="shared" si="478"/>
        <v/>
      </c>
      <c r="BU301" s="135" t="str">
        <f t="shared" si="479"/>
        <v/>
      </c>
      <c r="BV301" s="136" t="str">
        <f>IF(AND(AH301=0,AJ301=0),"",AH301&amp;" - "&amp;AJ301)</f>
        <v/>
      </c>
      <c r="BW301" s="138">
        <f>BW300+AK301</f>
        <v>0</v>
      </c>
      <c r="BX301" s="138">
        <f>AL301+BX300</f>
        <v>4</v>
      </c>
      <c r="BZ301" s="109" t="str">
        <f>IF(BL301="","",BI301)</f>
        <v/>
      </c>
      <c r="CA301" s="109" t="str">
        <f>IF(BZ301="","",CA294)</f>
        <v/>
      </c>
      <c r="CB301" s="109" t="str">
        <f>IF(BL301="","",BK301)</f>
        <v/>
      </c>
      <c r="CC301" s="109" t="str">
        <f>IF(CB301="","",CC294)</f>
        <v/>
      </c>
      <c r="CF301" s="109" t="str">
        <f>IF(AH301=AJ301,"",IF(AH301&gt;AJ301,E301,H301))</f>
        <v/>
      </c>
      <c r="CG301" s="109" t="str">
        <f>IF(AH301=AJ301,"",IF(AH301&gt;AJ301,H301,E301))</f>
        <v/>
      </c>
    </row>
    <row r="302" spans="1:85" hidden="1" outlineLevel="1">
      <c r="A302" s="154">
        <f t="shared" si="439"/>
        <v>30</v>
      </c>
      <c r="B302" s="101">
        <v>300</v>
      </c>
      <c r="C302" s="99"/>
      <c r="D302" s="99"/>
      <c r="E302" s="99"/>
      <c r="F302" s="99"/>
      <c r="G302" s="99"/>
      <c r="H302" s="99"/>
      <c r="I302" s="100"/>
      <c r="J302" s="100"/>
      <c r="K302" s="100"/>
      <c r="L302" s="100"/>
      <c r="M302" s="100"/>
      <c r="N302" s="101"/>
      <c r="O302" s="101"/>
      <c r="P302" s="101"/>
      <c r="Q302" s="101"/>
      <c r="R302" s="101"/>
      <c r="S302" s="101"/>
      <c r="T302" s="101"/>
      <c r="U302" s="101"/>
      <c r="V302" s="101"/>
      <c r="W302" s="101"/>
      <c r="X302" s="102"/>
      <c r="Y302" s="102"/>
      <c r="Z302" s="102"/>
      <c r="AA302" s="102"/>
      <c r="AB302" s="102"/>
      <c r="AC302" s="102"/>
      <c r="AD302" s="102"/>
      <c r="AE302" s="102"/>
      <c r="AF302" s="102"/>
      <c r="AG302" s="102"/>
      <c r="AH302" s="103"/>
      <c r="AI302" s="103"/>
      <c r="AJ302" s="104"/>
      <c r="AK302" s="144">
        <f>SUM(AK294:AK301)</f>
        <v>0</v>
      </c>
      <c r="AL302" s="144">
        <f>SUM(AL294:AL301)</f>
        <v>4</v>
      </c>
      <c r="AM302" s="145" t="str">
        <f>IF(OR(ISNA(E294),AK302=AL302),"",IF(D293&lt;G293,AK302&amp;" - "&amp;AL302,AL302&amp;" - "&amp;AK302))</f>
        <v>4 - 0</v>
      </c>
      <c r="AN302" s="145">
        <f>IF(OR(ISNA(E294),AK302=AL302),"",IF(VALUE(LEFT(AM302))&gt;VALUE(RIGHT(AM302)),2,1))</f>
        <v>2</v>
      </c>
      <c r="AT302" s="146"/>
      <c r="AU302" s="147"/>
      <c r="AV302" s="148"/>
      <c r="AW302" s="147"/>
      <c r="AX302" s="148"/>
      <c r="AY302" s="147"/>
      <c r="AZ302" s="147"/>
      <c r="BA302" s="147"/>
      <c r="BB302" s="147"/>
      <c r="BC302" s="149"/>
      <c r="BD302" s="150"/>
      <c r="BE302" s="151"/>
      <c r="BF302" s="151"/>
      <c r="BZ302" t="s">
        <v>140</v>
      </c>
      <c r="CF302" s="109" t="s">
        <v>140</v>
      </c>
      <c r="CG302" s="109"/>
    </row>
    <row r="303" spans="1:85" s="109" customFormat="1" hidden="1" outlineLevel="1">
      <c r="A303" s="152">
        <f>A293+1</f>
        <v>31</v>
      </c>
      <c r="B303" s="79">
        <v>301</v>
      </c>
      <c r="C303" s="79">
        <v>3</v>
      </c>
      <c r="D303" s="80">
        <v>1</v>
      </c>
      <c r="E303" s="81" t="s">
        <v>27</v>
      </c>
      <c r="F303" s="79">
        <v>9</v>
      </c>
      <c r="G303" s="80">
        <v>6</v>
      </c>
      <c r="H303" s="81" t="s">
        <v>60</v>
      </c>
      <c r="I303" s="82"/>
      <c r="J303" s="83"/>
      <c r="K303" s="83"/>
      <c r="L303" s="83"/>
      <c r="M303" s="83"/>
      <c r="N303" s="84"/>
      <c r="O303" s="84"/>
      <c r="P303" s="84"/>
      <c r="Q303" s="84"/>
      <c r="R303" s="84"/>
      <c r="S303" s="84"/>
      <c r="T303" s="84"/>
      <c r="U303" s="84"/>
      <c r="V303" s="84"/>
      <c r="W303" s="84"/>
      <c r="X303" s="85"/>
      <c r="Y303" s="85"/>
      <c r="Z303" s="85"/>
      <c r="AA303" s="85"/>
      <c r="AB303" s="85"/>
      <c r="AC303" s="85"/>
      <c r="AD303" s="85"/>
      <c r="AE303" s="85"/>
      <c r="AF303" s="85"/>
      <c r="AG303" s="85"/>
      <c r="AH303" s="85"/>
      <c r="AI303" s="85"/>
      <c r="AJ303" s="86"/>
      <c r="AO303" s="109" t="s">
        <v>132</v>
      </c>
      <c r="AP303" s="109" t="s">
        <v>132</v>
      </c>
      <c r="AT303" s="119" t="str">
        <f>"Match no "&amp;A303</f>
        <v>Match no 31</v>
      </c>
      <c r="AU303" s="120">
        <f>BE311</f>
        <v>4</v>
      </c>
      <c r="AV303" s="121" t="str">
        <f t="shared" ref="AV303:AV311" si="481">E303</f>
        <v>Maardu LTK</v>
      </c>
      <c r="AW303" s="120">
        <f>BF311</f>
        <v>0</v>
      </c>
      <c r="AX303" s="121" t="str">
        <f t="shared" ref="AX303:AX311" si="482">H303</f>
        <v>Lauatennisekeskus</v>
      </c>
      <c r="AY303" s="122" t="s">
        <v>133</v>
      </c>
      <c r="AZ303" s="122" t="s">
        <v>134</v>
      </c>
      <c r="BA303" s="122" t="s">
        <v>135</v>
      </c>
      <c r="BB303" s="122" t="s">
        <v>136</v>
      </c>
      <c r="BC303" s="122" t="s">
        <v>137</v>
      </c>
      <c r="BD303" s="123" t="s">
        <v>138</v>
      </c>
      <c r="BE303" s="292" t="s">
        <v>139</v>
      </c>
      <c r="BF303" s="292"/>
      <c r="BH303" s="124">
        <f>AK312</f>
        <v>4</v>
      </c>
      <c r="BI303" s="125" t="str">
        <f t="shared" ref="BI303:BI311" si="483">E303</f>
        <v>Maardu LTK</v>
      </c>
      <c r="BJ303" s="124">
        <f>AL312</f>
        <v>0</v>
      </c>
      <c r="BK303" s="125" t="str">
        <f t="shared" ref="BK303:BK311" si="484">H303</f>
        <v>Lauatennisekeskus</v>
      </c>
      <c r="BL303" s="287" t="s">
        <v>133</v>
      </c>
      <c r="BM303" s="288"/>
      <c r="BN303" s="287" t="s">
        <v>134</v>
      </c>
      <c r="BO303" s="288"/>
      <c r="BP303" s="287" t="s">
        <v>135</v>
      </c>
      <c r="BQ303" s="288"/>
      <c r="BR303" s="287" t="s">
        <v>136</v>
      </c>
      <c r="BS303" s="288"/>
      <c r="BT303" s="287" t="s">
        <v>137</v>
      </c>
      <c r="BU303" s="288"/>
      <c r="BV303" s="126" t="s">
        <v>138</v>
      </c>
      <c r="BW303" s="289" t="s">
        <v>139</v>
      </c>
      <c r="BX303" s="290"/>
      <c r="BZ303" s="109" t="s">
        <v>140</v>
      </c>
      <c r="CF303" s="109" t="s">
        <v>140</v>
      </c>
    </row>
    <row r="304" spans="1:85" s="109" customFormat="1" hidden="1" outlineLevel="1">
      <c r="A304" s="116">
        <f t="shared" si="439"/>
        <v>31</v>
      </c>
      <c r="B304" s="87">
        <v>302</v>
      </c>
      <c r="C304" s="87">
        <v>4</v>
      </c>
      <c r="D304" s="87" t="s">
        <v>77</v>
      </c>
      <c r="E304" s="88" t="s">
        <v>114</v>
      </c>
      <c r="F304" s="87">
        <v>11</v>
      </c>
      <c r="G304" s="87" t="s">
        <v>78</v>
      </c>
      <c r="H304" s="88" t="s">
        <v>122</v>
      </c>
      <c r="I304" s="89" t="s">
        <v>81</v>
      </c>
      <c r="J304" s="89" t="s">
        <v>79</v>
      </c>
      <c r="K304" s="89" t="s">
        <v>79</v>
      </c>
      <c r="L304" s="89" t="s">
        <v>82</v>
      </c>
      <c r="M304" s="89" t="s">
        <v>82</v>
      </c>
      <c r="N304" s="87">
        <v>11</v>
      </c>
      <c r="O304" s="87">
        <v>3</v>
      </c>
      <c r="P304" s="87">
        <v>11</v>
      </c>
      <c r="Q304" s="87">
        <v>1</v>
      </c>
      <c r="R304" s="87">
        <v>11</v>
      </c>
      <c r="S304" s="87">
        <v>1</v>
      </c>
      <c r="T304" s="87">
        <v>0</v>
      </c>
      <c r="U304" s="87">
        <v>0</v>
      </c>
      <c r="V304" s="87">
        <v>0</v>
      </c>
      <c r="W304" s="87">
        <v>0</v>
      </c>
      <c r="X304" s="90">
        <v>1</v>
      </c>
      <c r="Y304" s="90">
        <v>1</v>
      </c>
      <c r="Z304" s="90">
        <v>1</v>
      </c>
      <c r="AA304" s="90">
        <v>0</v>
      </c>
      <c r="AB304" s="90">
        <v>0</v>
      </c>
      <c r="AC304" s="90">
        <v>0</v>
      </c>
      <c r="AD304" s="90">
        <v>0</v>
      </c>
      <c r="AE304" s="90">
        <v>0</v>
      </c>
      <c r="AF304" s="90">
        <v>0</v>
      </c>
      <c r="AG304" s="90">
        <v>0</v>
      </c>
      <c r="AH304" s="91">
        <v>3</v>
      </c>
      <c r="AI304" s="91" t="s">
        <v>83</v>
      </c>
      <c r="AJ304" s="91">
        <v>0</v>
      </c>
      <c r="AK304" s="128">
        <f>RANK(AH304,AH304:AJ304,1)-1</f>
        <v>1</v>
      </c>
      <c r="AL304" s="128">
        <f>RANK(AJ304,AH304:AJ304,1)-1</f>
        <v>0</v>
      </c>
      <c r="AT304" s="115" t="str">
        <f>VLOOKUP(A303,Voor,4)&amp;" kell "&amp;TEXT(VLOOKUP(A303,Voor,5),"hh:mm")</f>
        <v>I voor kell 10:00</v>
      </c>
      <c r="AU304" s="129" t="str">
        <f>D304</f>
        <v>A</v>
      </c>
      <c r="AV304" s="130" t="str">
        <f t="shared" si="481"/>
        <v>Alina JAGNENKOVA</v>
      </c>
      <c r="AW304" s="129" t="str">
        <f>G304</f>
        <v>Y</v>
      </c>
      <c r="AX304" s="130" t="str">
        <f t="shared" si="482"/>
        <v>Aire KURGPÕLD</v>
      </c>
      <c r="AY304" s="129" t="str">
        <f>IF(AND(N304=0,O304=0),"",N304&amp;" - "&amp;O304)</f>
        <v>11 - 3</v>
      </c>
      <c r="AZ304" s="129" t="str">
        <f>IF(AND(P304=0,Q304=0),"",P304&amp;" - "&amp;Q304)</f>
        <v>11 - 1</v>
      </c>
      <c r="BA304" s="129" t="str">
        <f>IF(AND(R304=0,S304=0),"",R304&amp;" - "&amp;S304)</f>
        <v>11 - 1</v>
      </c>
      <c r="BB304" s="129" t="str">
        <f>IF(AND(T304=0,U304=0),"",T304&amp;" - "&amp;U304)</f>
        <v/>
      </c>
      <c r="BC304" s="129" t="str">
        <f>IF(AND(V304=0,W304=0),"",V304&amp;" - "&amp;W304)</f>
        <v/>
      </c>
      <c r="BD304" s="131" t="str">
        <f>IF(AND(AH304=0,AJ304=0),"",AH304&amp;" - "&amp;AJ304)</f>
        <v>3 - 0</v>
      </c>
      <c r="BE304" s="132">
        <f>AK304</f>
        <v>1</v>
      </c>
      <c r="BF304" s="132">
        <f>AL304</f>
        <v>0</v>
      </c>
      <c r="BH304" s="133" t="str">
        <f>D304</f>
        <v>A</v>
      </c>
      <c r="BI304" s="134" t="str">
        <f t="shared" si="483"/>
        <v>Alina JAGNENKOVA</v>
      </c>
      <c r="BJ304" s="133" t="str">
        <f>G304</f>
        <v>Y</v>
      </c>
      <c r="BK304" s="134" t="str">
        <f t="shared" si="484"/>
        <v>Aire KURGPÕLD</v>
      </c>
      <c r="BL304" s="135">
        <f t="shared" ref="BL304:BL311" si="485">IF(AND(N304=0,O304=0),"",N304)</f>
        <v>11</v>
      </c>
      <c r="BM304" s="135">
        <f t="shared" ref="BM304:BM311" si="486">IF(AND(N304=0,O304=0),"",O304)</f>
        <v>3</v>
      </c>
      <c r="BN304" s="135">
        <f t="shared" ref="BN304:BN311" si="487">IF(AND(P304=0,Q304=0),"",P304)</f>
        <v>11</v>
      </c>
      <c r="BO304" s="135">
        <f t="shared" ref="BO304:BO311" si="488">IF(AND(P304=0,Q304=0),"",Q304)</f>
        <v>1</v>
      </c>
      <c r="BP304" s="135">
        <f t="shared" ref="BP304:BP311" si="489">IF(AND(R304=0,S304=0),"",R304)</f>
        <v>11</v>
      </c>
      <c r="BQ304" s="135">
        <f t="shared" ref="BQ304:BQ311" si="490">IF(AND(R304=0,S304=0),"",S304)</f>
        <v>1</v>
      </c>
      <c r="BR304" s="135" t="str">
        <f t="shared" ref="BR304:BR311" si="491">IF(AND(T304=0,U304=0),"",T304)</f>
        <v/>
      </c>
      <c r="BS304" s="135" t="str">
        <f t="shared" ref="BS304:BS311" si="492">IF(AND(T304=0,U304=0),"",U304)</f>
        <v/>
      </c>
      <c r="BT304" s="135" t="str">
        <f t="shared" ref="BT304:BT311" si="493">IF(AND(V304=0,W304=0),"",V304)</f>
        <v/>
      </c>
      <c r="BU304" s="135" t="str">
        <f t="shared" ref="BU304:BU311" si="494">IF(AND(V304=0,W304=0),"",W304)</f>
        <v/>
      </c>
      <c r="BV304" s="136" t="str">
        <f>IF(AND(AH304=0,AJ304=0),"",AH304&amp;" - "&amp;AJ304)</f>
        <v>3 - 0</v>
      </c>
      <c r="BW304" s="137">
        <f>AK304</f>
        <v>1</v>
      </c>
      <c r="BX304" s="137">
        <f>AL304</f>
        <v>0</v>
      </c>
      <c r="BZ304" s="109" t="str">
        <f>IF(BL304="","",BI304)</f>
        <v>Alina JAGNENKOVA</v>
      </c>
      <c r="CA304" s="109" t="str">
        <f>IF(BZ304="","",BI303)</f>
        <v>Maardu LTK</v>
      </c>
      <c r="CB304" s="109" t="str">
        <f>IF(BL304="","",BK304)</f>
        <v>Aire KURGPÕLD</v>
      </c>
      <c r="CC304" s="109" t="str">
        <f>IF(CB304="","",BK303)</f>
        <v>Lauatennisekeskus</v>
      </c>
      <c r="CF304" s="109" t="str">
        <f>IF(AH304=AJ304,"",IF(AH304&gt;AJ304,E304,H304))</f>
        <v>Alina JAGNENKOVA</v>
      </c>
      <c r="CG304" s="109" t="str">
        <f>IF(AH304=AJ304,"",IF(AH304&gt;AJ304,H304,E304))</f>
        <v>Aire KURGPÕLD</v>
      </c>
    </row>
    <row r="305" spans="1:85" s="109" customFormat="1" hidden="1" outlineLevel="1">
      <c r="A305" s="116">
        <f t="shared" si="439"/>
        <v>31</v>
      </c>
      <c r="B305" s="87">
        <v>303</v>
      </c>
      <c r="C305" s="87">
        <v>5</v>
      </c>
      <c r="D305" s="87" t="s">
        <v>84</v>
      </c>
      <c r="E305" s="88" t="s">
        <v>166</v>
      </c>
      <c r="F305" s="87">
        <v>10</v>
      </c>
      <c r="G305" s="87" t="s">
        <v>85</v>
      </c>
      <c r="H305" s="88" t="s">
        <v>124</v>
      </c>
      <c r="I305" s="89" t="s">
        <v>80</v>
      </c>
      <c r="J305" s="89" t="s">
        <v>96</v>
      </c>
      <c r="K305" s="89" t="s">
        <v>86</v>
      </c>
      <c r="L305" s="89" t="s">
        <v>82</v>
      </c>
      <c r="M305" s="89" t="s">
        <v>82</v>
      </c>
      <c r="N305" s="87">
        <v>11</v>
      </c>
      <c r="O305" s="87">
        <v>8</v>
      </c>
      <c r="P305" s="87">
        <v>11</v>
      </c>
      <c r="Q305" s="87">
        <v>5</v>
      </c>
      <c r="R305" s="87">
        <v>11</v>
      </c>
      <c r="S305" s="87">
        <v>6</v>
      </c>
      <c r="T305" s="87">
        <v>0</v>
      </c>
      <c r="U305" s="87">
        <v>0</v>
      </c>
      <c r="V305" s="87">
        <v>0</v>
      </c>
      <c r="W305" s="87">
        <v>0</v>
      </c>
      <c r="X305" s="90">
        <v>1</v>
      </c>
      <c r="Y305" s="90">
        <v>1</v>
      </c>
      <c r="Z305" s="90">
        <v>1</v>
      </c>
      <c r="AA305" s="90">
        <v>0</v>
      </c>
      <c r="AB305" s="90">
        <v>0</v>
      </c>
      <c r="AC305" s="90">
        <v>0</v>
      </c>
      <c r="AD305" s="90">
        <v>0</v>
      </c>
      <c r="AE305" s="90">
        <v>0</v>
      </c>
      <c r="AF305" s="90">
        <v>0</v>
      </c>
      <c r="AG305" s="90">
        <v>0</v>
      </c>
      <c r="AH305" s="91">
        <v>3</v>
      </c>
      <c r="AI305" s="91" t="s">
        <v>83</v>
      </c>
      <c r="AJ305" s="91">
        <v>0</v>
      </c>
      <c r="AK305" s="128">
        <f>RANK(AH305,AH305:AJ305,1)-1</f>
        <v>1</v>
      </c>
      <c r="AL305" s="128">
        <f>RANK(AJ305,AH305:AJ305,1)-1</f>
        <v>0</v>
      </c>
      <c r="AT305" s="115" t="str">
        <f>"Laud: "&amp;VLOOKUP(A303,Voor,8)</f>
        <v>Laud: 11</v>
      </c>
      <c r="AU305" s="129" t="str">
        <f>D305</f>
        <v>B</v>
      </c>
      <c r="AV305" s="130" t="str">
        <f t="shared" si="481"/>
        <v>Julia ŠELIHH</v>
      </c>
      <c r="AW305" s="129" t="str">
        <f>G305</f>
        <v>X</v>
      </c>
      <c r="AX305" s="130" t="str">
        <f t="shared" si="482"/>
        <v>Kristi ERNITS (laen)</v>
      </c>
      <c r="AY305" s="129" t="str">
        <f>IF(AND(N305=0,O305=0),"",N305&amp;" - "&amp;O305)</f>
        <v>11 - 8</v>
      </c>
      <c r="AZ305" s="129" t="str">
        <f>IF(AND(P305=0,Q305=0),"",P305&amp;" - "&amp;Q305)</f>
        <v>11 - 5</v>
      </c>
      <c r="BA305" s="129" t="str">
        <f>IF(AND(R305=0,S305=0),"",R305&amp;" - "&amp;S305)</f>
        <v>11 - 6</v>
      </c>
      <c r="BB305" s="129" t="str">
        <f>IF(AND(T305=0,U305=0),"",T305&amp;" - "&amp;U305)</f>
        <v/>
      </c>
      <c r="BC305" s="129" t="str">
        <f>IF(AND(V305=0,W305=0),"",V305&amp;" - "&amp;W305)</f>
        <v/>
      </c>
      <c r="BD305" s="131" t="str">
        <f>IF(AND(AH305=0,AJ305=0),"",AH305&amp;" - "&amp;AJ305)</f>
        <v>3 - 0</v>
      </c>
      <c r="BE305" s="132">
        <f t="shared" ref="BE305:BF307" si="495">BE304+AK305</f>
        <v>2</v>
      </c>
      <c r="BF305" s="132">
        <f t="shared" si="495"/>
        <v>0</v>
      </c>
      <c r="BH305" s="129" t="str">
        <f>D305</f>
        <v>B</v>
      </c>
      <c r="BI305" s="130" t="str">
        <f t="shared" si="483"/>
        <v>Julia ŠELIHH</v>
      </c>
      <c r="BJ305" s="129" t="str">
        <f>G305</f>
        <v>X</v>
      </c>
      <c r="BK305" s="130" t="str">
        <f t="shared" si="484"/>
        <v>Kristi ERNITS (laen)</v>
      </c>
      <c r="BL305" s="135">
        <f t="shared" si="485"/>
        <v>11</v>
      </c>
      <c r="BM305" s="135">
        <f t="shared" si="486"/>
        <v>8</v>
      </c>
      <c r="BN305" s="135">
        <f t="shared" si="487"/>
        <v>11</v>
      </c>
      <c r="BO305" s="135">
        <f t="shared" si="488"/>
        <v>5</v>
      </c>
      <c r="BP305" s="135">
        <f t="shared" si="489"/>
        <v>11</v>
      </c>
      <c r="BQ305" s="135">
        <f t="shared" si="490"/>
        <v>6</v>
      </c>
      <c r="BR305" s="135" t="str">
        <f t="shared" si="491"/>
        <v/>
      </c>
      <c r="BS305" s="135" t="str">
        <f t="shared" si="492"/>
        <v/>
      </c>
      <c r="BT305" s="135" t="str">
        <f t="shared" si="493"/>
        <v/>
      </c>
      <c r="BU305" s="135" t="str">
        <f t="shared" si="494"/>
        <v/>
      </c>
      <c r="BV305" s="136" t="str">
        <f>IF(AND(AH305=0,AJ305=0),"",AH305&amp;" - "&amp;AJ305)</f>
        <v>3 - 0</v>
      </c>
      <c r="BW305" s="138">
        <f>BW304+AK305</f>
        <v>2</v>
      </c>
      <c r="BX305" s="138">
        <f>AL305+BX304</f>
        <v>0</v>
      </c>
      <c r="BZ305" s="109" t="str">
        <f>IF(BL305="","",BI305)</f>
        <v>Julia ŠELIHH</v>
      </c>
      <c r="CA305" s="109" t="str">
        <f>IF(BZ305="","",CA304)</f>
        <v>Maardu LTK</v>
      </c>
      <c r="CB305" s="109" t="str">
        <f>IF(BL305="","",BK305)</f>
        <v>Kristi ERNITS (laen)</v>
      </c>
      <c r="CC305" s="109" t="str">
        <f>IF(CB305="","",CC304)</f>
        <v>Lauatennisekeskus</v>
      </c>
      <c r="CF305" s="109" t="str">
        <f>IF(AH305=AJ305,"",IF(AH305&gt;AJ305,E305,H305))</f>
        <v>Julia ŠELIHH</v>
      </c>
      <c r="CG305" s="109" t="str">
        <f>IF(AH305=AJ305,"",IF(AH305&gt;AJ305,H305,E305))</f>
        <v>Kristi ERNITS (laen)</v>
      </c>
    </row>
    <row r="306" spans="1:85" s="109" customFormat="1" hidden="1" outlineLevel="1">
      <c r="A306" s="116">
        <f t="shared" si="439"/>
        <v>31</v>
      </c>
      <c r="B306" s="87">
        <v>304</v>
      </c>
      <c r="C306" s="87">
        <v>6</v>
      </c>
      <c r="D306" s="87" t="s">
        <v>87</v>
      </c>
      <c r="E306" s="88" t="s">
        <v>110</v>
      </c>
      <c r="F306" s="87">
        <v>12</v>
      </c>
      <c r="G306" s="87" t="s">
        <v>88</v>
      </c>
      <c r="H306" s="88" t="s">
        <v>126</v>
      </c>
      <c r="I306" s="89" t="s">
        <v>79</v>
      </c>
      <c r="J306" s="89" t="s">
        <v>108</v>
      </c>
      <c r="K306" s="89" t="s">
        <v>93</v>
      </c>
      <c r="L306" s="89" t="s">
        <v>82</v>
      </c>
      <c r="M306" s="89" t="s">
        <v>82</v>
      </c>
      <c r="N306" s="87">
        <v>11</v>
      </c>
      <c r="O306" s="87">
        <v>1</v>
      </c>
      <c r="P306" s="87">
        <v>11</v>
      </c>
      <c r="Q306" s="87">
        <v>0</v>
      </c>
      <c r="R306" s="87">
        <v>11</v>
      </c>
      <c r="S306" s="87">
        <v>4</v>
      </c>
      <c r="T306" s="87">
        <v>0</v>
      </c>
      <c r="U306" s="87">
        <v>0</v>
      </c>
      <c r="V306" s="87">
        <v>0</v>
      </c>
      <c r="W306" s="87">
        <v>0</v>
      </c>
      <c r="X306" s="90">
        <v>1</v>
      </c>
      <c r="Y306" s="90">
        <v>1</v>
      </c>
      <c r="Z306" s="90">
        <v>1</v>
      </c>
      <c r="AA306" s="90">
        <v>0</v>
      </c>
      <c r="AB306" s="90">
        <v>0</v>
      </c>
      <c r="AC306" s="90">
        <v>0</v>
      </c>
      <c r="AD306" s="90">
        <v>0</v>
      </c>
      <c r="AE306" s="90">
        <v>0</v>
      </c>
      <c r="AF306" s="90">
        <v>0</v>
      </c>
      <c r="AG306" s="90">
        <v>0</v>
      </c>
      <c r="AH306" s="91">
        <v>3</v>
      </c>
      <c r="AI306" s="91" t="s">
        <v>83</v>
      </c>
      <c r="AJ306" s="91">
        <v>0</v>
      </c>
      <c r="AK306" s="128">
        <f>RANK(AH306,AH306:AJ306,1)-1</f>
        <v>1</v>
      </c>
      <c r="AL306" s="128">
        <f>RANK(AJ306,AH306:AJ306,1)-1</f>
        <v>0</v>
      </c>
      <c r="AT306" s="115"/>
      <c r="AU306" s="129" t="str">
        <f>D306</f>
        <v>C</v>
      </c>
      <c r="AV306" s="130" t="str">
        <f t="shared" si="481"/>
        <v>Anita LISSOVENKO</v>
      </c>
      <c r="AW306" s="129" t="str">
        <f>G306</f>
        <v>Z</v>
      </c>
      <c r="AX306" s="130" t="str">
        <f t="shared" si="482"/>
        <v>Neverly LUKAS</v>
      </c>
      <c r="AY306" s="129" t="str">
        <f>IF(AND(N306=0,O306=0),"",N306&amp;" - "&amp;O306)</f>
        <v>11 - 1</v>
      </c>
      <c r="AZ306" s="129" t="str">
        <f>IF(AND(P306=0,Q306=0),"",P306&amp;" - "&amp;Q306)</f>
        <v>11 - 0</v>
      </c>
      <c r="BA306" s="129" t="str">
        <f>IF(AND(R306=0,S306=0),"",R306&amp;" - "&amp;S306)</f>
        <v>11 - 4</v>
      </c>
      <c r="BB306" s="129" t="str">
        <f>IF(AND(T306=0,U306=0),"",T306&amp;" - "&amp;U306)</f>
        <v/>
      </c>
      <c r="BC306" s="129" t="str">
        <f>IF(AND(V306=0,W306=0),"",V306&amp;" - "&amp;W306)</f>
        <v/>
      </c>
      <c r="BD306" s="131" t="str">
        <f>IF(AND(AH306=0,AJ306=0),"",AH306&amp;" - "&amp;AJ306)</f>
        <v>3 - 0</v>
      </c>
      <c r="BE306" s="132">
        <f t="shared" si="495"/>
        <v>3</v>
      </c>
      <c r="BF306" s="132">
        <f t="shared" si="495"/>
        <v>0</v>
      </c>
      <c r="BH306" s="129" t="str">
        <f>D306</f>
        <v>C</v>
      </c>
      <c r="BI306" s="130" t="str">
        <f t="shared" si="483"/>
        <v>Anita LISSOVENKO</v>
      </c>
      <c r="BJ306" s="129" t="str">
        <f>G306</f>
        <v>Z</v>
      </c>
      <c r="BK306" s="130" t="str">
        <f t="shared" si="484"/>
        <v>Neverly LUKAS</v>
      </c>
      <c r="BL306" s="135">
        <f t="shared" si="485"/>
        <v>11</v>
      </c>
      <c r="BM306" s="135">
        <f t="shared" si="486"/>
        <v>1</v>
      </c>
      <c r="BN306" s="135">
        <f t="shared" si="487"/>
        <v>11</v>
      </c>
      <c r="BO306" s="135">
        <f t="shared" si="488"/>
        <v>0</v>
      </c>
      <c r="BP306" s="135">
        <f t="shared" si="489"/>
        <v>11</v>
      </c>
      <c r="BQ306" s="135">
        <f t="shared" si="490"/>
        <v>4</v>
      </c>
      <c r="BR306" s="135" t="str">
        <f t="shared" si="491"/>
        <v/>
      </c>
      <c r="BS306" s="135" t="str">
        <f t="shared" si="492"/>
        <v/>
      </c>
      <c r="BT306" s="135" t="str">
        <f t="shared" si="493"/>
        <v/>
      </c>
      <c r="BU306" s="135" t="str">
        <f t="shared" si="494"/>
        <v/>
      </c>
      <c r="BV306" s="136" t="str">
        <f>IF(AND(AH306=0,AJ306=0),"",AH306&amp;" - "&amp;AJ306)</f>
        <v>3 - 0</v>
      </c>
      <c r="BW306" s="138">
        <f>BW305+AK306</f>
        <v>3</v>
      </c>
      <c r="BX306" s="138">
        <f>AL306+BX305</f>
        <v>0</v>
      </c>
      <c r="BZ306" s="109" t="str">
        <f>IF(BL306="","",BI306)</f>
        <v>Anita LISSOVENKO</v>
      </c>
      <c r="CA306" s="109" t="str">
        <f>IF(BZ306="","",CA304)</f>
        <v>Maardu LTK</v>
      </c>
      <c r="CB306" s="109" t="str">
        <f>IF(BL306="","",BK306)</f>
        <v>Neverly LUKAS</v>
      </c>
      <c r="CC306" s="109" t="str">
        <f>IF(CB306="","",CC304)</f>
        <v>Lauatennisekeskus</v>
      </c>
      <c r="CF306" s="109" t="str">
        <f>IF(AH306=AJ306,"",IF(AH306&gt;AJ306,E306,H306))</f>
        <v>Anita LISSOVENKO</v>
      </c>
      <c r="CG306" s="109" t="str">
        <f>IF(AH306=AJ306,"",IF(AH306&gt;AJ306,H306,E306))</f>
        <v>Neverly LUKAS</v>
      </c>
    </row>
    <row r="307" spans="1:85" s="109" customFormat="1" hidden="1" outlineLevel="1">
      <c r="A307" s="116">
        <f t="shared" si="439"/>
        <v>31</v>
      </c>
      <c r="B307" s="87">
        <v>305</v>
      </c>
      <c r="C307" s="92">
        <v>4</v>
      </c>
      <c r="D307" s="87"/>
      <c r="E307" s="88" t="s">
        <v>114</v>
      </c>
      <c r="F307" s="92">
        <v>10</v>
      </c>
      <c r="G307" s="87"/>
      <c r="H307" s="88" t="s">
        <v>124</v>
      </c>
      <c r="I307" s="291" t="s">
        <v>93</v>
      </c>
      <c r="J307" s="291" t="s">
        <v>92</v>
      </c>
      <c r="K307" s="291" t="s">
        <v>79</v>
      </c>
      <c r="L307" s="291" t="s">
        <v>82</v>
      </c>
      <c r="M307" s="291" t="s">
        <v>82</v>
      </c>
      <c r="N307" s="285">
        <v>11</v>
      </c>
      <c r="O307" s="285">
        <v>4</v>
      </c>
      <c r="P307" s="285">
        <v>11</v>
      </c>
      <c r="Q307" s="285">
        <v>7</v>
      </c>
      <c r="R307" s="285">
        <v>11</v>
      </c>
      <c r="S307" s="285">
        <v>1</v>
      </c>
      <c r="T307" s="285">
        <v>0</v>
      </c>
      <c r="U307" s="285">
        <v>0</v>
      </c>
      <c r="V307" s="285">
        <v>0</v>
      </c>
      <c r="W307" s="285">
        <v>0</v>
      </c>
      <c r="X307" s="293">
        <v>1</v>
      </c>
      <c r="Y307" s="293">
        <v>1</v>
      </c>
      <c r="Z307" s="293">
        <v>1</v>
      </c>
      <c r="AA307" s="293">
        <v>0</v>
      </c>
      <c r="AB307" s="293">
        <v>0</v>
      </c>
      <c r="AC307" s="293">
        <v>0</v>
      </c>
      <c r="AD307" s="293">
        <v>0</v>
      </c>
      <c r="AE307" s="293">
        <v>0</v>
      </c>
      <c r="AF307" s="293">
        <v>0</v>
      </c>
      <c r="AG307" s="293">
        <v>0</v>
      </c>
      <c r="AH307" s="295">
        <v>3</v>
      </c>
      <c r="AI307" s="295" t="s">
        <v>83</v>
      </c>
      <c r="AJ307" s="295">
        <v>0</v>
      </c>
      <c r="AK307" s="298">
        <f>RANK(AH307,AH307:AJ307,1)-1</f>
        <v>1</v>
      </c>
      <c r="AL307" s="299">
        <f>RANK(AJ307,AH307:AJ307,1)-1</f>
        <v>0</v>
      </c>
      <c r="AT307" s="115"/>
      <c r="AU307" s="300" t="s">
        <v>143</v>
      </c>
      <c r="AV307" s="130" t="str">
        <f t="shared" si="481"/>
        <v>Alina JAGNENKOVA</v>
      </c>
      <c r="AW307" s="300" t="s">
        <v>143</v>
      </c>
      <c r="AX307" s="130" t="str">
        <f t="shared" si="482"/>
        <v>Kristi ERNITS (laen)</v>
      </c>
      <c r="AY307" s="302" t="str">
        <f>IF(AND(N307=0,O307=0),"",N307&amp;" - "&amp;O307)</f>
        <v>11 - 4</v>
      </c>
      <c r="AZ307" s="302" t="str">
        <f>IF(AND(P307=0,Q307=0),"",P307&amp;" - "&amp;Q307)</f>
        <v>11 - 7</v>
      </c>
      <c r="BA307" s="302" t="str">
        <f>IF(AND(R307=0,S307=0),"",R307&amp;" - "&amp;S307)</f>
        <v>11 - 1</v>
      </c>
      <c r="BB307" s="302" t="str">
        <f>IF(AND(T307=0,U307=0),"",T307&amp;" - "&amp;U307)</f>
        <v/>
      </c>
      <c r="BC307" s="302" t="str">
        <f>IF(AND(V307=0,W307=0),"",V307&amp;" - "&amp;W307)</f>
        <v/>
      </c>
      <c r="BD307" s="309" t="str">
        <f>IF(AND(AH307=0,AJ307=0),"",AH307&amp;" - "&amp;AJ307)</f>
        <v>3 - 0</v>
      </c>
      <c r="BE307" s="297">
        <f t="shared" si="495"/>
        <v>4</v>
      </c>
      <c r="BF307" s="297">
        <f t="shared" si="495"/>
        <v>0</v>
      </c>
      <c r="BH307" s="129"/>
      <c r="BI307" s="130" t="str">
        <f t="shared" si="483"/>
        <v>Alina JAGNENKOVA</v>
      </c>
      <c r="BJ307" s="129"/>
      <c r="BK307" s="130" t="str">
        <f t="shared" si="484"/>
        <v>Kristi ERNITS (laen)</v>
      </c>
      <c r="BL307" s="305">
        <f t="shared" si="485"/>
        <v>11</v>
      </c>
      <c r="BM307" s="305">
        <f t="shared" si="486"/>
        <v>4</v>
      </c>
      <c r="BN307" s="305">
        <f t="shared" si="487"/>
        <v>11</v>
      </c>
      <c r="BO307" s="305">
        <f t="shared" si="488"/>
        <v>7</v>
      </c>
      <c r="BP307" s="305">
        <f t="shared" si="489"/>
        <v>11</v>
      </c>
      <c r="BQ307" s="305">
        <f t="shared" si="490"/>
        <v>1</v>
      </c>
      <c r="BR307" s="305" t="str">
        <f t="shared" si="491"/>
        <v/>
      </c>
      <c r="BS307" s="305" t="str">
        <f t="shared" si="492"/>
        <v/>
      </c>
      <c r="BT307" s="305" t="str">
        <f t="shared" si="493"/>
        <v/>
      </c>
      <c r="BU307" s="305" t="str">
        <f t="shared" si="494"/>
        <v/>
      </c>
      <c r="BV307" s="307" t="str">
        <f>IF(AND(AH307=0,AJ307=0),"",AH307&amp;" - "&amp;AJ307)</f>
        <v>3 - 0</v>
      </c>
      <c r="BW307" s="303">
        <f>AK307+BW306</f>
        <v>4</v>
      </c>
      <c r="BX307" s="303">
        <f>AL307+BX306</f>
        <v>0</v>
      </c>
    </row>
    <row r="308" spans="1:85" s="109" customFormat="1" hidden="1" outlineLevel="1">
      <c r="A308" s="116">
        <f t="shared" si="439"/>
        <v>31</v>
      </c>
      <c r="B308" s="87">
        <v>306</v>
      </c>
      <c r="C308" s="92">
        <v>6</v>
      </c>
      <c r="D308" s="87"/>
      <c r="E308" s="88" t="s">
        <v>110</v>
      </c>
      <c r="F308" s="92">
        <v>11</v>
      </c>
      <c r="G308" s="87"/>
      <c r="H308" s="88" t="s">
        <v>122</v>
      </c>
      <c r="I308" s="291"/>
      <c r="J308" s="291"/>
      <c r="K308" s="291"/>
      <c r="L308" s="291"/>
      <c r="M308" s="291"/>
      <c r="N308" s="286"/>
      <c r="O308" s="286"/>
      <c r="P308" s="286"/>
      <c r="Q308" s="286"/>
      <c r="R308" s="286"/>
      <c r="S308" s="286"/>
      <c r="T308" s="286"/>
      <c r="U308" s="286"/>
      <c r="V308" s="286"/>
      <c r="W308" s="286"/>
      <c r="X308" s="294"/>
      <c r="Y308" s="294"/>
      <c r="Z308" s="294"/>
      <c r="AA308" s="294"/>
      <c r="AB308" s="294"/>
      <c r="AC308" s="294"/>
      <c r="AD308" s="294"/>
      <c r="AE308" s="294"/>
      <c r="AF308" s="294"/>
      <c r="AG308" s="294"/>
      <c r="AH308" s="296"/>
      <c r="AI308" s="296"/>
      <c r="AJ308" s="296"/>
      <c r="AK308" s="298"/>
      <c r="AL308" s="299"/>
      <c r="AT308" s="115"/>
      <c r="AU308" s="301"/>
      <c r="AV308" s="130" t="str">
        <f t="shared" si="481"/>
        <v>Anita LISSOVENKO</v>
      </c>
      <c r="AW308" s="301"/>
      <c r="AX308" s="130" t="str">
        <f t="shared" si="482"/>
        <v>Aire KURGPÕLD</v>
      </c>
      <c r="AY308" s="302"/>
      <c r="AZ308" s="302"/>
      <c r="BA308" s="302"/>
      <c r="BB308" s="302"/>
      <c r="BC308" s="302"/>
      <c r="BD308" s="309"/>
      <c r="BE308" s="297"/>
      <c r="BF308" s="297"/>
      <c r="BH308" s="129"/>
      <c r="BI308" s="130" t="str">
        <f t="shared" si="483"/>
        <v>Anita LISSOVENKO</v>
      </c>
      <c r="BJ308" s="129"/>
      <c r="BK308" s="130" t="str">
        <f t="shared" si="484"/>
        <v>Aire KURGPÕLD</v>
      </c>
      <c r="BL308" s="306" t="str">
        <f t="shared" si="485"/>
        <v/>
      </c>
      <c r="BM308" s="306" t="str">
        <f t="shared" si="486"/>
        <v/>
      </c>
      <c r="BN308" s="306" t="str">
        <f t="shared" si="487"/>
        <v/>
      </c>
      <c r="BO308" s="306" t="str">
        <f t="shared" si="488"/>
        <v/>
      </c>
      <c r="BP308" s="306" t="str">
        <f t="shared" si="489"/>
        <v/>
      </c>
      <c r="BQ308" s="306" t="str">
        <f t="shared" si="490"/>
        <v/>
      </c>
      <c r="BR308" s="306" t="str">
        <f t="shared" si="491"/>
        <v/>
      </c>
      <c r="BS308" s="306" t="str">
        <f t="shared" si="492"/>
        <v/>
      </c>
      <c r="BT308" s="306" t="str">
        <f t="shared" si="493"/>
        <v/>
      </c>
      <c r="BU308" s="306" t="str">
        <f t="shared" si="494"/>
        <v/>
      </c>
      <c r="BV308" s="308"/>
      <c r="BW308" s="304"/>
      <c r="BX308" s="304"/>
    </row>
    <row r="309" spans="1:85" s="109" customFormat="1" hidden="1" outlineLevel="1">
      <c r="A309" s="116">
        <f t="shared" si="439"/>
        <v>31</v>
      </c>
      <c r="B309" s="87">
        <v>307</v>
      </c>
      <c r="C309" s="87">
        <v>4</v>
      </c>
      <c r="D309" s="87" t="s">
        <v>77</v>
      </c>
      <c r="E309" s="88" t="s">
        <v>114</v>
      </c>
      <c r="F309" s="87">
        <v>10</v>
      </c>
      <c r="G309" s="87" t="s">
        <v>85</v>
      </c>
      <c r="H309" s="88" t="s">
        <v>124</v>
      </c>
      <c r="I309" s="89" t="s">
        <v>82</v>
      </c>
      <c r="J309" s="89" t="s">
        <v>82</v>
      </c>
      <c r="K309" s="89" t="s">
        <v>82</v>
      </c>
      <c r="L309" s="89" t="s">
        <v>82</v>
      </c>
      <c r="M309" s="89" t="s">
        <v>82</v>
      </c>
      <c r="N309" s="87">
        <v>0</v>
      </c>
      <c r="O309" s="87">
        <v>0</v>
      </c>
      <c r="P309" s="87">
        <v>0</v>
      </c>
      <c r="Q309" s="87">
        <v>0</v>
      </c>
      <c r="R309" s="87">
        <v>0</v>
      </c>
      <c r="S309" s="87">
        <v>0</v>
      </c>
      <c r="T309" s="87">
        <v>0</v>
      </c>
      <c r="U309" s="87">
        <v>0</v>
      </c>
      <c r="V309" s="87">
        <v>0</v>
      </c>
      <c r="W309" s="87">
        <v>0</v>
      </c>
      <c r="X309" s="90">
        <v>0</v>
      </c>
      <c r="Y309" s="90">
        <v>0</v>
      </c>
      <c r="Z309" s="90">
        <v>0</v>
      </c>
      <c r="AA309" s="90">
        <v>0</v>
      </c>
      <c r="AB309" s="90">
        <v>0</v>
      </c>
      <c r="AC309" s="90">
        <v>0</v>
      </c>
      <c r="AD309" s="90">
        <v>0</v>
      </c>
      <c r="AE309" s="90">
        <v>0</v>
      </c>
      <c r="AF309" s="90">
        <v>0</v>
      </c>
      <c r="AG309" s="90">
        <v>0</v>
      </c>
      <c r="AH309" s="91">
        <v>0</v>
      </c>
      <c r="AI309" s="91" t="s">
        <v>83</v>
      </c>
      <c r="AJ309" s="91">
        <v>0</v>
      </c>
      <c r="AK309" s="128">
        <f>RANK(AH309,AH309:AJ309,1)-1</f>
        <v>0</v>
      </c>
      <c r="AL309" s="128">
        <f>RANK(AJ309,AH309:AJ309,1)-1</f>
        <v>0</v>
      </c>
      <c r="AM309" s="114"/>
      <c r="AN309" s="114"/>
      <c r="AO309" s="139"/>
      <c r="AP309" s="139"/>
      <c r="AQ309" s="139"/>
      <c r="AR309" s="139"/>
      <c r="AT309" s="115"/>
      <c r="AU309" s="129" t="str">
        <f>D309</f>
        <v>A</v>
      </c>
      <c r="AV309" s="130" t="str">
        <f t="shared" si="481"/>
        <v>Alina JAGNENKOVA</v>
      </c>
      <c r="AW309" s="129" t="str">
        <f>G309</f>
        <v>X</v>
      </c>
      <c r="AX309" s="130" t="str">
        <f t="shared" si="482"/>
        <v>Kristi ERNITS (laen)</v>
      </c>
      <c r="AY309" s="129" t="str">
        <f>IF(AND(N309=0,O309=0),"",N309&amp;" - "&amp;O309)</f>
        <v/>
      </c>
      <c r="AZ309" s="129" t="str">
        <f>IF(AND(P309=0,Q309=0),"",P309&amp;" - "&amp;Q309)</f>
        <v/>
      </c>
      <c r="BA309" s="129" t="str">
        <f>IF(AND(R309=0,S309=0),"",R309&amp;" - "&amp;S309)</f>
        <v/>
      </c>
      <c r="BB309" s="129" t="str">
        <f>IF(AND(T309=0,U309=0),"",T309&amp;" - "&amp;U309)</f>
        <v/>
      </c>
      <c r="BC309" s="129" t="str">
        <f>IF(AND(V309=0,W309=0),"",V309&amp;" - "&amp;W309)</f>
        <v/>
      </c>
      <c r="BD309" s="131" t="str">
        <f>IF(AND(AH309=0,AJ309=0),"",AH309&amp;" - "&amp;AJ309)</f>
        <v/>
      </c>
      <c r="BE309" s="132">
        <f>BE307+AK309</f>
        <v>4</v>
      </c>
      <c r="BF309" s="132">
        <f>BF307+AL309</f>
        <v>0</v>
      </c>
      <c r="BH309" s="129" t="str">
        <f>D309</f>
        <v>A</v>
      </c>
      <c r="BI309" s="130" t="str">
        <f t="shared" si="483"/>
        <v>Alina JAGNENKOVA</v>
      </c>
      <c r="BJ309" s="129" t="str">
        <f>G309</f>
        <v>X</v>
      </c>
      <c r="BK309" s="130" t="str">
        <f t="shared" si="484"/>
        <v>Kristi ERNITS (laen)</v>
      </c>
      <c r="BL309" s="135" t="str">
        <f t="shared" si="485"/>
        <v/>
      </c>
      <c r="BM309" s="135" t="str">
        <f t="shared" si="486"/>
        <v/>
      </c>
      <c r="BN309" s="135" t="str">
        <f t="shared" si="487"/>
        <v/>
      </c>
      <c r="BO309" s="135" t="str">
        <f t="shared" si="488"/>
        <v/>
      </c>
      <c r="BP309" s="135" t="str">
        <f t="shared" si="489"/>
        <v/>
      </c>
      <c r="BQ309" s="135" t="str">
        <f t="shared" si="490"/>
        <v/>
      </c>
      <c r="BR309" s="135" t="str">
        <f t="shared" si="491"/>
        <v/>
      </c>
      <c r="BS309" s="135" t="str">
        <f t="shared" si="492"/>
        <v/>
      </c>
      <c r="BT309" s="135" t="str">
        <f t="shared" si="493"/>
        <v/>
      </c>
      <c r="BU309" s="135" t="str">
        <f t="shared" si="494"/>
        <v/>
      </c>
      <c r="BV309" s="136" t="str">
        <f>IF(AND(AH309=0,AJ309=0),"",AH309&amp;" - "&amp;AJ309)</f>
        <v/>
      </c>
      <c r="BW309" s="138">
        <f>BW307+AK309</f>
        <v>4</v>
      </c>
      <c r="BX309" s="138">
        <f>AL309+BX307</f>
        <v>0</v>
      </c>
      <c r="BZ309" s="109" t="str">
        <f>IF(BL309="","",BI309)</f>
        <v/>
      </c>
      <c r="CA309" s="109" t="str">
        <f>IF(BZ309="","",CA304)</f>
        <v/>
      </c>
      <c r="CB309" s="109" t="str">
        <f>IF(BL309="","",BK309)</f>
        <v/>
      </c>
      <c r="CC309" s="109" t="str">
        <f>IF(CB309="","",CC304)</f>
        <v/>
      </c>
      <c r="CF309" s="109" t="str">
        <f>IF(AH309=AJ309,"",IF(AH309&gt;AJ309,E309,H309))</f>
        <v/>
      </c>
      <c r="CG309" s="109" t="str">
        <f>IF(AH309=AJ309,"",IF(AH309&gt;AJ309,H309,E309))</f>
        <v/>
      </c>
    </row>
    <row r="310" spans="1:85" hidden="1" outlineLevel="1">
      <c r="A310" s="116">
        <f t="shared" si="439"/>
        <v>31</v>
      </c>
      <c r="B310" s="87">
        <v>308</v>
      </c>
      <c r="C310" s="93">
        <v>6</v>
      </c>
      <c r="D310" s="93" t="s">
        <v>87</v>
      </c>
      <c r="E310" s="88" t="s">
        <v>110</v>
      </c>
      <c r="F310" s="93">
        <v>11</v>
      </c>
      <c r="G310" s="93" t="s">
        <v>78</v>
      </c>
      <c r="H310" s="88" t="s">
        <v>122</v>
      </c>
      <c r="I310" s="89" t="s">
        <v>82</v>
      </c>
      <c r="J310" s="89" t="s">
        <v>82</v>
      </c>
      <c r="K310" s="89" t="s">
        <v>82</v>
      </c>
      <c r="L310" s="89" t="s">
        <v>82</v>
      </c>
      <c r="M310" s="89" t="s">
        <v>82</v>
      </c>
      <c r="N310" s="87">
        <v>0</v>
      </c>
      <c r="O310" s="87">
        <v>0</v>
      </c>
      <c r="P310" s="87">
        <v>0</v>
      </c>
      <c r="Q310" s="87">
        <v>0</v>
      </c>
      <c r="R310" s="87">
        <v>0</v>
      </c>
      <c r="S310" s="87">
        <v>0</v>
      </c>
      <c r="T310" s="87">
        <v>0</v>
      </c>
      <c r="U310" s="87">
        <v>0</v>
      </c>
      <c r="V310" s="87">
        <v>0</v>
      </c>
      <c r="W310" s="87">
        <v>0</v>
      </c>
      <c r="X310" s="90">
        <v>0</v>
      </c>
      <c r="Y310" s="90">
        <v>0</v>
      </c>
      <c r="Z310" s="90">
        <v>0</v>
      </c>
      <c r="AA310" s="90">
        <v>0</v>
      </c>
      <c r="AB310" s="90">
        <v>0</v>
      </c>
      <c r="AC310" s="90">
        <v>0</v>
      </c>
      <c r="AD310" s="90">
        <v>0</v>
      </c>
      <c r="AE310" s="90">
        <v>0</v>
      </c>
      <c r="AF310" s="90">
        <v>0</v>
      </c>
      <c r="AG310" s="90">
        <v>0</v>
      </c>
      <c r="AH310" s="91">
        <v>0</v>
      </c>
      <c r="AI310" s="91" t="s">
        <v>83</v>
      </c>
      <c r="AJ310" s="91">
        <v>0</v>
      </c>
      <c r="AK310" s="128">
        <f>RANK(AH310,AH310:AJ310,1)-1</f>
        <v>0</v>
      </c>
      <c r="AL310" s="128">
        <f>RANK(AJ310,AH310:AJ310,1)-1</f>
        <v>0</v>
      </c>
      <c r="AT310" s="115"/>
      <c r="AU310" s="129" t="str">
        <f>D310</f>
        <v>C</v>
      </c>
      <c r="AV310" s="130" t="str">
        <f t="shared" si="481"/>
        <v>Anita LISSOVENKO</v>
      </c>
      <c r="AW310" s="129" t="str">
        <f>G310</f>
        <v>Y</v>
      </c>
      <c r="AX310" s="130" t="str">
        <f t="shared" si="482"/>
        <v>Aire KURGPÕLD</v>
      </c>
      <c r="AY310" s="129" t="str">
        <f>IF(AND(N310=0,O310=0),"",N310&amp;" - "&amp;O310)</f>
        <v/>
      </c>
      <c r="AZ310" s="129" t="str">
        <f>IF(AND(P310=0,Q310=0),"",P310&amp;" - "&amp;Q310)</f>
        <v/>
      </c>
      <c r="BA310" s="129" t="str">
        <f>IF(AND(R310=0,S310=0),"",R310&amp;" - "&amp;S310)</f>
        <v/>
      </c>
      <c r="BB310" s="129" t="str">
        <f>IF(AND(T310=0,U310=0),"",T310&amp;" - "&amp;U310)</f>
        <v/>
      </c>
      <c r="BC310" s="129" t="str">
        <f>IF(AND(V310=0,W310=0),"",V310&amp;" - "&amp;W310)</f>
        <v/>
      </c>
      <c r="BD310" s="131" t="str">
        <f>IF(AND(AH310=0,AJ310=0),"",AH310&amp;" - "&amp;AJ310)</f>
        <v/>
      </c>
      <c r="BE310" s="132">
        <f>BE309+AK310</f>
        <v>4</v>
      </c>
      <c r="BF310" s="132">
        <f>BF309+AL310</f>
        <v>0</v>
      </c>
      <c r="BH310" s="129" t="str">
        <f>D310</f>
        <v>C</v>
      </c>
      <c r="BI310" s="130" t="str">
        <f t="shared" si="483"/>
        <v>Anita LISSOVENKO</v>
      </c>
      <c r="BJ310" s="129" t="str">
        <f>G310</f>
        <v>Y</v>
      </c>
      <c r="BK310" s="130" t="str">
        <f t="shared" si="484"/>
        <v>Aire KURGPÕLD</v>
      </c>
      <c r="BL310" s="135" t="str">
        <f t="shared" si="485"/>
        <v/>
      </c>
      <c r="BM310" s="135" t="str">
        <f t="shared" si="486"/>
        <v/>
      </c>
      <c r="BN310" s="135" t="str">
        <f t="shared" si="487"/>
        <v/>
      </c>
      <c r="BO310" s="135" t="str">
        <f t="shared" si="488"/>
        <v/>
      </c>
      <c r="BP310" s="135" t="str">
        <f t="shared" si="489"/>
        <v/>
      </c>
      <c r="BQ310" s="135" t="str">
        <f t="shared" si="490"/>
        <v/>
      </c>
      <c r="BR310" s="135" t="str">
        <f t="shared" si="491"/>
        <v/>
      </c>
      <c r="BS310" s="135" t="str">
        <f t="shared" si="492"/>
        <v/>
      </c>
      <c r="BT310" s="135" t="str">
        <f t="shared" si="493"/>
        <v/>
      </c>
      <c r="BU310" s="135" t="str">
        <f t="shared" si="494"/>
        <v/>
      </c>
      <c r="BV310" s="136" t="str">
        <f>IF(AND(AH310=0,AJ310=0),"",AH310&amp;" - "&amp;AJ310)</f>
        <v/>
      </c>
      <c r="BW310" s="138">
        <f>BW309+AK310</f>
        <v>4</v>
      </c>
      <c r="BX310" s="138">
        <f>AL310+BX309</f>
        <v>0</v>
      </c>
      <c r="BZ310" s="109" t="str">
        <f>IF(BL310="","",BI310)</f>
        <v/>
      </c>
      <c r="CA310" s="109" t="str">
        <f>IF(BZ310="","",CA304)</f>
        <v/>
      </c>
      <c r="CB310" s="109" t="str">
        <f>IF(BL310="","",BK310)</f>
        <v/>
      </c>
      <c r="CC310" s="109" t="str">
        <f>IF(CB310="","",CC304)</f>
        <v/>
      </c>
      <c r="CF310" s="109" t="str">
        <f>IF(AH310=AJ310,"",IF(AH310&gt;AJ310,E310,H310))</f>
        <v/>
      </c>
      <c r="CG310" s="109" t="str">
        <f>IF(AH310=AJ310,"",IF(AH310&gt;AJ310,H310,E310))</f>
        <v/>
      </c>
    </row>
    <row r="311" spans="1:85" hidden="1" outlineLevel="1">
      <c r="A311" s="153">
        <f t="shared" si="439"/>
        <v>31</v>
      </c>
      <c r="B311" s="96">
        <v>309</v>
      </c>
      <c r="C311" s="94">
        <v>5</v>
      </c>
      <c r="D311" s="94" t="s">
        <v>84</v>
      </c>
      <c r="E311" s="95" t="s">
        <v>166</v>
      </c>
      <c r="F311" s="94">
        <v>12</v>
      </c>
      <c r="G311" s="94" t="s">
        <v>88</v>
      </c>
      <c r="H311" s="95" t="s">
        <v>126</v>
      </c>
      <c r="I311" s="89" t="s">
        <v>82</v>
      </c>
      <c r="J311" s="89" t="s">
        <v>82</v>
      </c>
      <c r="K311" s="89" t="s">
        <v>82</v>
      </c>
      <c r="L311" s="89" t="s">
        <v>82</v>
      </c>
      <c r="M311" s="89" t="s">
        <v>82</v>
      </c>
      <c r="N311" s="96">
        <v>0</v>
      </c>
      <c r="O311" s="96">
        <v>0</v>
      </c>
      <c r="P311" s="96">
        <v>0</v>
      </c>
      <c r="Q311" s="96">
        <v>0</v>
      </c>
      <c r="R311" s="96">
        <v>0</v>
      </c>
      <c r="S311" s="96">
        <v>0</v>
      </c>
      <c r="T311" s="96">
        <v>0</v>
      </c>
      <c r="U311" s="96">
        <v>0</v>
      </c>
      <c r="V311" s="96">
        <v>0</v>
      </c>
      <c r="W311" s="96">
        <v>0</v>
      </c>
      <c r="X311" s="97">
        <v>0</v>
      </c>
      <c r="Y311" s="97">
        <v>0</v>
      </c>
      <c r="Z311" s="97">
        <v>0</v>
      </c>
      <c r="AA311" s="97">
        <v>0</v>
      </c>
      <c r="AB311" s="97">
        <v>0</v>
      </c>
      <c r="AC311" s="97">
        <v>0</v>
      </c>
      <c r="AD311" s="97">
        <v>0</v>
      </c>
      <c r="AE311" s="97">
        <v>0</v>
      </c>
      <c r="AF311" s="97">
        <v>0</v>
      </c>
      <c r="AG311" s="97">
        <v>0</v>
      </c>
      <c r="AH311" s="98">
        <v>0</v>
      </c>
      <c r="AI311" s="98" t="s">
        <v>83</v>
      </c>
      <c r="AJ311" s="98">
        <v>0</v>
      </c>
      <c r="AK311" s="128">
        <f>RANK(AH311,AH311:AJ311,1)-1</f>
        <v>0</v>
      </c>
      <c r="AL311" s="128">
        <f>RANK(AJ311,AH311:AJ311,1)-1</f>
        <v>0</v>
      </c>
      <c r="AM311" s="142">
        <v>1</v>
      </c>
      <c r="AN311" s="142">
        <v>1</v>
      </c>
      <c r="AT311" s="115"/>
      <c r="AU311" s="129" t="str">
        <f>D311</f>
        <v>B</v>
      </c>
      <c r="AV311" s="130" t="str">
        <f t="shared" si="481"/>
        <v>Julia ŠELIHH</v>
      </c>
      <c r="AW311" s="129" t="str">
        <f>G311</f>
        <v>Z</v>
      </c>
      <c r="AX311" s="130" t="str">
        <f t="shared" si="482"/>
        <v>Neverly LUKAS</v>
      </c>
      <c r="AY311" s="129" t="str">
        <f>IF(AND(N311=0,O311=0),"",N311&amp;" - "&amp;O311)</f>
        <v/>
      </c>
      <c r="AZ311" s="129" t="str">
        <f>IF(AND(P311=0,Q311=0),"",P311&amp;" - "&amp;Q311)</f>
        <v/>
      </c>
      <c r="BA311" s="129" t="str">
        <f>IF(AND(R311=0,S311=0),"",R311&amp;" - "&amp;S311)</f>
        <v/>
      </c>
      <c r="BB311" s="129" t="str">
        <f>IF(AND(T311=0,U311=0),"",T311&amp;" - "&amp;U311)</f>
        <v/>
      </c>
      <c r="BC311" s="129" t="str">
        <f>IF(AND(V311=0,W311=0),"",V311&amp;" - "&amp;W311)</f>
        <v/>
      </c>
      <c r="BD311" s="131" t="str">
        <f>IF(AND(AH311=0,AJ311=0),"",AH311&amp;" - "&amp;AJ311)</f>
        <v/>
      </c>
      <c r="BE311" s="132">
        <f>BE310+AK311</f>
        <v>4</v>
      </c>
      <c r="BF311" s="132">
        <f>BF310+AL311</f>
        <v>0</v>
      </c>
      <c r="BH311" s="129" t="str">
        <f>D311</f>
        <v>B</v>
      </c>
      <c r="BI311" s="130" t="str">
        <f t="shared" si="483"/>
        <v>Julia ŠELIHH</v>
      </c>
      <c r="BJ311" s="129" t="str">
        <f>G311</f>
        <v>Z</v>
      </c>
      <c r="BK311" s="130" t="str">
        <f t="shared" si="484"/>
        <v>Neverly LUKAS</v>
      </c>
      <c r="BL311" s="135" t="str">
        <f t="shared" si="485"/>
        <v/>
      </c>
      <c r="BM311" s="135" t="str">
        <f t="shared" si="486"/>
        <v/>
      </c>
      <c r="BN311" s="135" t="str">
        <f t="shared" si="487"/>
        <v/>
      </c>
      <c r="BO311" s="135" t="str">
        <f t="shared" si="488"/>
        <v/>
      </c>
      <c r="BP311" s="135" t="str">
        <f t="shared" si="489"/>
        <v/>
      </c>
      <c r="BQ311" s="135" t="str">
        <f t="shared" si="490"/>
        <v/>
      </c>
      <c r="BR311" s="135" t="str">
        <f t="shared" si="491"/>
        <v/>
      </c>
      <c r="BS311" s="135" t="str">
        <f t="shared" si="492"/>
        <v/>
      </c>
      <c r="BT311" s="135" t="str">
        <f t="shared" si="493"/>
        <v/>
      </c>
      <c r="BU311" s="135" t="str">
        <f t="shared" si="494"/>
        <v/>
      </c>
      <c r="BV311" s="136" t="str">
        <f>IF(AND(AH311=0,AJ311=0),"",AH311&amp;" - "&amp;AJ311)</f>
        <v/>
      </c>
      <c r="BW311" s="138">
        <f>BW310+AK311</f>
        <v>4</v>
      </c>
      <c r="BX311" s="138">
        <f>AL311+BX310</f>
        <v>0</v>
      </c>
      <c r="BZ311" s="109" t="str">
        <f>IF(BL311="","",BI311)</f>
        <v/>
      </c>
      <c r="CA311" s="109" t="str">
        <f>IF(BZ311="","",CA304)</f>
        <v/>
      </c>
      <c r="CB311" s="109" t="str">
        <f>IF(BL311="","",BK311)</f>
        <v/>
      </c>
      <c r="CC311" s="109" t="str">
        <f>IF(CB311="","",CC304)</f>
        <v/>
      </c>
      <c r="CF311" s="109" t="str">
        <f>IF(AH311=AJ311,"",IF(AH311&gt;AJ311,E311,H311))</f>
        <v/>
      </c>
      <c r="CG311" s="109" t="str">
        <f>IF(AH311=AJ311,"",IF(AH311&gt;AJ311,H311,E311))</f>
        <v/>
      </c>
    </row>
    <row r="312" spans="1:85" hidden="1" outlineLevel="1">
      <c r="A312" s="154">
        <f t="shared" si="439"/>
        <v>31</v>
      </c>
      <c r="B312" s="101">
        <v>310</v>
      </c>
      <c r="C312" s="99"/>
      <c r="D312" s="99"/>
      <c r="E312" s="99"/>
      <c r="F312" s="99"/>
      <c r="G312" s="99"/>
      <c r="H312" s="99"/>
      <c r="I312" s="100"/>
      <c r="J312" s="100"/>
      <c r="K312" s="100"/>
      <c r="L312" s="100"/>
      <c r="M312" s="100"/>
      <c r="N312" s="101"/>
      <c r="O312" s="101"/>
      <c r="P312" s="101"/>
      <c r="Q312" s="101"/>
      <c r="R312" s="101"/>
      <c r="S312" s="101"/>
      <c r="T312" s="101"/>
      <c r="U312" s="101"/>
      <c r="V312" s="101"/>
      <c r="W312" s="101"/>
      <c r="X312" s="102"/>
      <c r="Y312" s="102"/>
      <c r="Z312" s="102"/>
      <c r="AA312" s="102"/>
      <c r="AB312" s="102"/>
      <c r="AC312" s="102"/>
      <c r="AD312" s="102"/>
      <c r="AE312" s="102"/>
      <c r="AF312" s="102"/>
      <c r="AG312" s="102"/>
      <c r="AH312" s="103"/>
      <c r="AI312" s="103"/>
      <c r="AJ312" s="104"/>
      <c r="AK312" s="144">
        <f>SUM(AK304:AK311)</f>
        <v>4</v>
      </c>
      <c r="AL312" s="144">
        <f>SUM(AL304:AL311)</f>
        <v>0</v>
      </c>
      <c r="AM312" s="145" t="str">
        <f>IF(OR(ISNA(E304),AK312=AL312),"",IF(D303&lt;G303,AK312&amp;" - "&amp;AL312,AL312&amp;" - "&amp;AK312))</f>
        <v>4 - 0</v>
      </c>
      <c r="AN312" s="145">
        <f>IF(OR(ISNA(E304),AK312=AL312),"",IF(VALUE(LEFT(AM312))&gt;VALUE(RIGHT(AM312)),2,1))</f>
        <v>2</v>
      </c>
      <c r="AT312" s="146"/>
      <c r="AU312" s="147"/>
      <c r="AV312" s="148"/>
      <c r="AW312" s="147"/>
      <c r="AX312" s="148"/>
      <c r="AY312" s="147"/>
      <c r="AZ312" s="147"/>
      <c r="BA312" s="147"/>
      <c r="BB312" s="147"/>
      <c r="BC312" s="149"/>
      <c r="BD312" s="150"/>
      <c r="BE312" s="151"/>
      <c r="BF312" s="151"/>
      <c r="BZ312" t="s">
        <v>140</v>
      </c>
      <c r="CF312" s="109" t="s">
        <v>140</v>
      </c>
      <c r="CG312" s="109"/>
    </row>
    <row r="313" spans="1:85" s="109" customFormat="1" hidden="1" outlineLevel="1">
      <c r="A313" s="152">
        <f>A303+1</f>
        <v>32</v>
      </c>
      <c r="B313" s="79">
        <v>311</v>
      </c>
      <c r="C313" s="79">
        <v>3</v>
      </c>
      <c r="D313" s="80">
        <v>8</v>
      </c>
      <c r="E313" s="81" t="s">
        <v>18</v>
      </c>
      <c r="F313" s="79">
        <v>9</v>
      </c>
      <c r="G313" s="80">
        <v>4</v>
      </c>
      <c r="H313" s="81" t="s">
        <v>52</v>
      </c>
      <c r="I313" s="82"/>
      <c r="J313" s="83"/>
      <c r="K313" s="83"/>
      <c r="L313" s="83"/>
      <c r="M313" s="83"/>
      <c r="N313" s="84"/>
      <c r="O313" s="84"/>
      <c r="P313" s="84"/>
      <c r="Q313" s="84"/>
      <c r="R313" s="84"/>
      <c r="S313" s="84"/>
      <c r="T313" s="84"/>
      <c r="U313" s="84"/>
      <c r="V313" s="84"/>
      <c r="W313" s="84"/>
      <c r="X313" s="85"/>
      <c r="Y313" s="85"/>
      <c r="Z313" s="85"/>
      <c r="AA313" s="85"/>
      <c r="AB313" s="85"/>
      <c r="AC313" s="85"/>
      <c r="AD313" s="85"/>
      <c r="AE313" s="85"/>
      <c r="AF313" s="85"/>
      <c r="AG313" s="85"/>
      <c r="AH313" s="85"/>
      <c r="AI313" s="85"/>
      <c r="AJ313" s="86"/>
      <c r="AO313" s="109" t="s">
        <v>132</v>
      </c>
      <c r="AP313" s="109" t="s">
        <v>132</v>
      </c>
      <c r="AT313" s="119" t="str">
        <f>"Match no "&amp;A313</f>
        <v>Match no 32</v>
      </c>
      <c r="AU313" s="120">
        <f>BE321</f>
        <v>0</v>
      </c>
      <c r="AV313" s="121" t="str">
        <f t="shared" ref="AV313:AV321" si="496">E313</f>
        <v>-</v>
      </c>
      <c r="AW313" s="120">
        <f>BF321</f>
        <v>0</v>
      </c>
      <c r="AX313" s="121" t="str">
        <f t="shared" ref="AX313:AX321" si="497">H313</f>
        <v>LTK Kalev</v>
      </c>
      <c r="AY313" s="122" t="s">
        <v>133</v>
      </c>
      <c r="AZ313" s="122" t="s">
        <v>134</v>
      </c>
      <c r="BA313" s="122" t="s">
        <v>135</v>
      </c>
      <c r="BB313" s="122" t="s">
        <v>136</v>
      </c>
      <c r="BC313" s="122" t="s">
        <v>137</v>
      </c>
      <c r="BD313" s="123" t="s">
        <v>138</v>
      </c>
      <c r="BE313" s="292" t="s">
        <v>139</v>
      </c>
      <c r="BF313" s="292"/>
      <c r="BH313" s="124">
        <f>AK322</f>
        <v>0</v>
      </c>
      <c r="BI313" s="125" t="str">
        <f t="shared" ref="BI313:BI321" si="498">E313</f>
        <v>-</v>
      </c>
      <c r="BJ313" s="124">
        <f>AL322</f>
        <v>0</v>
      </c>
      <c r="BK313" s="125" t="str">
        <f t="shared" ref="BK313:BK321" si="499">H313</f>
        <v>LTK Kalev</v>
      </c>
      <c r="BL313" s="287" t="s">
        <v>133</v>
      </c>
      <c r="BM313" s="288"/>
      <c r="BN313" s="287" t="s">
        <v>134</v>
      </c>
      <c r="BO313" s="288"/>
      <c r="BP313" s="287" t="s">
        <v>135</v>
      </c>
      <c r="BQ313" s="288"/>
      <c r="BR313" s="287" t="s">
        <v>136</v>
      </c>
      <c r="BS313" s="288"/>
      <c r="BT313" s="287" t="s">
        <v>137</v>
      </c>
      <c r="BU313" s="288"/>
      <c r="BV313" s="126" t="s">
        <v>138</v>
      </c>
      <c r="BW313" s="289" t="s">
        <v>139</v>
      </c>
      <c r="BX313" s="290"/>
      <c r="BZ313" s="109" t="s">
        <v>140</v>
      </c>
      <c r="CF313" s="109" t="s">
        <v>140</v>
      </c>
    </row>
    <row r="314" spans="1:85" s="109" customFormat="1" hidden="1" outlineLevel="1">
      <c r="A314" s="116">
        <f t="shared" si="439"/>
        <v>32</v>
      </c>
      <c r="B314" s="87">
        <v>312</v>
      </c>
      <c r="C314" s="87">
        <v>4</v>
      </c>
      <c r="D314" s="87" t="s">
        <v>77</v>
      </c>
      <c r="E314" s="88" t="e">
        <v>#N/A</v>
      </c>
      <c r="F314" s="87">
        <v>11</v>
      </c>
      <c r="G314" s="87" t="s">
        <v>78</v>
      </c>
      <c r="H314" s="88" t="e">
        <v>#N/A</v>
      </c>
      <c r="I314" s="89" t="s">
        <v>82</v>
      </c>
      <c r="J314" s="89" t="s">
        <v>82</v>
      </c>
      <c r="K314" s="89" t="s">
        <v>82</v>
      </c>
      <c r="L314" s="89" t="s">
        <v>82</v>
      </c>
      <c r="M314" s="89" t="s">
        <v>82</v>
      </c>
      <c r="N314" s="87">
        <v>0</v>
      </c>
      <c r="O314" s="87">
        <v>0</v>
      </c>
      <c r="P314" s="87">
        <v>0</v>
      </c>
      <c r="Q314" s="87">
        <v>0</v>
      </c>
      <c r="R314" s="87">
        <v>0</v>
      </c>
      <c r="S314" s="87">
        <v>0</v>
      </c>
      <c r="T314" s="87">
        <v>0</v>
      </c>
      <c r="U314" s="87">
        <v>0</v>
      </c>
      <c r="V314" s="87">
        <v>0</v>
      </c>
      <c r="W314" s="87">
        <v>0</v>
      </c>
      <c r="X314" s="90">
        <v>0</v>
      </c>
      <c r="Y314" s="90">
        <v>0</v>
      </c>
      <c r="Z314" s="90">
        <v>0</v>
      </c>
      <c r="AA314" s="90">
        <v>0</v>
      </c>
      <c r="AB314" s="90">
        <v>0</v>
      </c>
      <c r="AC314" s="90">
        <v>0</v>
      </c>
      <c r="AD314" s="90">
        <v>0</v>
      </c>
      <c r="AE314" s="90">
        <v>0</v>
      </c>
      <c r="AF314" s="90">
        <v>0</v>
      </c>
      <c r="AG314" s="90">
        <v>0</v>
      </c>
      <c r="AH314" s="91">
        <v>0</v>
      </c>
      <c r="AI314" s="91" t="s">
        <v>83</v>
      </c>
      <c r="AJ314" s="91">
        <v>0</v>
      </c>
      <c r="AK314" s="128">
        <f>RANK(AH314,AH314:AJ314,1)-1</f>
        <v>0</v>
      </c>
      <c r="AL314" s="128">
        <f>RANK(AJ314,AH314:AJ314,1)-1</f>
        <v>0</v>
      </c>
      <c r="AT314" s="115" t="str">
        <f>VLOOKUP(A313,Voor,4)&amp;" kell "&amp;TEXT(VLOOKUP(A313,Voor,5),"hh:mm")</f>
        <v>I voor kell 10:00</v>
      </c>
      <c r="AU314" s="129" t="str">
        <f>D314</f>
        <v>A</v>
      </c>
      <c r="AV314" s="130" t="e">
        <f t="shared" si="496"/>
        <v>#N/A</v>
      </c>
      <c r="AW314" s="129" t="str">
        <f>G314</f>
        <v>Y</v>
      </c>
      <c r="AX314" s="130" t="e">
        <f t="shared" si="497"/>
        <v>#N/A</v>
      </c>
      <c r="AY314" s="129" t="str">
        <f>IF(AND(N314=0,O314=0),"",N314&amp;" - "&amp;O314)</f>
        <v/>
      </c>
      <c r="AZ314" s="129" t="str">
        <f>IF(AND(P314=0,Q314=0),"",P314&amp;" - "&amp;Q314)</f>
        <v/>
      </c>
      <c r="BA314" s="129" t="str">
        <f>IF(AND(R314=0,S314=0),"",R314&amp;" - "&amp;S314)</f>
        <v/>
      </c>
      <c r="BB314" s="129" t="str">
        <f>IF(AND(T314=0,U314=0),"",T314&amp;" - "&amp;U314)</f>
        <v/>
      </c>
      <c r="BC314" s="129" t="str">
        <f>IF(AND(V314=0,W314=0),"",V314&amp;" - "&amp;W314)</f>
        <v/>
      </c>
      <c r="BD314" s="131" t="str">
        <f>IF(AND(AH314=0,AJ314=0),"",AH314&amp;" - "&amp;AJ314)</f>
        <v/>
      </c>
      <c r="BE314" s="132">
        <f>AK314</f>
        <v>0</v>
      </c>
      <c r="BF314" s="132">
        <f>AL314</f>
        <v>0</v>
      </c>
      <c r="BH314" s="133" t="str">
        <f>D314</f>
        <v>A</v>
      </c>
      <c r="BI314" s="134" t="e">
        <f t="shared" si="498"/>
        <v>#N/A</v>
      </c>
      <c r="BJ314" s="133" t="str">
        <f>G314</f>
        <v>Y</v>
      </c>
      <c r="BK314" s="134" t="e">
        <f t="shared" si="499"/>
        <v>#N/A</v>
      </c>
      <c r="BL314" s="135" t="str">
        <f t="shared" ref="BL314:BL321" si="500">IF(AND(N314=0,O314=0),"",N314)</f>
        <v/>
      </c>
      <c r="BM314" s="135" t="str">
        <f t="shared" ref="BM314:BM321" si="501">IF(AND(N314=0,O314=0),"",O314)</f>
        <v/>
      </c>
      <c r="BN314" s="135" t="str">
        <f t="shared" ref="BN314:BN321" si="502">IF(AND(P314=0,Q314=0),"",P314)</f>
        <v/>
      </c>
      <c r="BO314" s="135" t="str">
        <f t="shared" ref="BO314:BO321" si="503">IF(AND(P314=0,Q314=0),"",Q314)</f>
        <v/>
      </c>
      <c r="BP314" s="135" t="str">
        <f t="shared" ref="BP314:BP321" si="504">IF(AND(R314=0,S314=0),"",R314)</f>
        <v/>
      </c>
      <c r="BQ314" s="135" t="str">
        <f t="shared" ref="BQ314:BQ321" si="505">IF(AND(R314=0,S314=0),"",S314)</f>
        <v/>
      </c>
      <c r="BR314" s="135" t="str">
        <f t="shared" ref="BR314:BR321" si="506">IF(AND(T314=0,U314=0),"",T314)</f>
        <v/>
      </c>
      <c r="BS314" s="135" t="str">
        <f t="shared" ref="BS314:BS321" si="507">IF(AND(T314=0,U314=0),"",U314)</f>
        <v/>
      </c>
      <c r="BT314" s="135" t="str">
        <f t="shared" ref="BT314:BT321" si="508">IF(AND(V314=0,W314=0),"",V314)</f>
        <v/>
      </c>
      <c r="BU314" s="135" t="str">
        <f t="shared" ref="BU314:BU321" si="509">IF(AND(V314=0,W314=0),"",W314)</f>
        <v/>
      </c>
      <c r="BV314" s="136" t="str">
        <f>IF(AND(AH314=0,AJ314=0),"",AH314&amp;" - "&amp;AJ314)</f>
        <v/>
      </c>
      <c r="BW314" s="137">
        <f>AK314</f>
        <v>0</v>
      </c>
      <c r="BX314" s="137">
        <f>AL314</f>
        <v>0</v>
      </c>
      <c r="BZ314" s="109" t="str">
        <f>IF(BL314="","",BI314)</f>
        <v/>
      </c>
      <c r="CA314" s="109" t="str">
        <f>IF(BZ314="","",BI313)</f>
        <v/>
      </c>
      <c r="CB314" s="109" t="str">
        <f>IF(BL314="","",BK314)</f>
        <v/>
      </c>
      <c r="CC314" s="109" t="str">
        <f>IF(CB314="","",BK313)</f>
        <v/>
      </c>
      <c r="CF314" s="109" t="str">
        <f>IF(AH314=AJ314,"",IF(AH314&gt;AJ314,E314,H314))</f>
        <v/>
      </c>
      <c r="CG314" s="109" t="str">
        <f>IF(AH314=AJ314,"",IF(AH314&gt;AJ314,H314,E314))</f>
        <v/>
      </c>
    </row>
    <row r="315" spans="1:85" s="109" customFormat="1" hidden="1" outlineLevel="1">
      <c r="A315" s="116">
        <f t="shared" si="439"/>
        <v>32</v>
      </c>
      <c r="B315" s="87">
        <v>313</v>
      </c>
      <c r="C315" s="87">
        <v>5</v>
      </c>
      <c r="D315" s="87" t="s">
        <v>84</v>
      </c>
      <c r="E315" s="88" t="e">
        <v>#N/A</v>
      </c>
      <c r="F315" s="87">
        <v>10</v>
      </c>
      <c r="G315" s="87" t="s">
        <v>85</v>
      </c>
      <c r="H315" s="88" t="e">
        <v>#N/A</v>
      </c>
      <c r="I315" s="89" t="s">
        <v>82</v>
      </c>
      <c r="J315" s="89" t="s">
        <v>82</v>
      </c>
      <c r="K315" s="89" t="s">
        <v>82</v>
      </c>
      <c r="L315" s="89" t="s">
        <v>82</v>
      </c>
      <c r="M315" s="89" t="s">
        <v>82</v>
      </c>
      <c r="N315" s="87">
        <v>0</v>
      </c>
      <c r="O315" s="87">
        <v>0</v>
      </c>
      <c r="P315" s="87">
        <v>0</v>
      </c>
      <c r="Q315" s="87">
        <v>0</v>
      </c>
      <c r="R315" s="87">
        <v>0</v>
      </c>
      <c r="S315" s="87">
        <v>0</v>
      </c>
      <c r="T315" s="87">
        <v>0</v>
      </c>
      <c r="U315" s="87">
        <v>0</v>
      </c>
      <c r="V315" s="87">
        <v>0</v>
      </c>
      <c r="W315" s="87">
        <v>0</v>
      </c>
      <c r="X315" s="90">
        <v>0</v>
      </c>
      <c r="Y315" s="90">
        <v>0</v>
      </c>
      <c r="Z315" s="90">
        <v>0</v>
      </c>
      <c r="AA315" s="90">
        <v>0</v>
      </c>
      <c r="AB315" s="90">
        <v>0</v>
      </c>
      <c r="AC315" s="90">
        <v>0</v>
      </c>
      <c r="AD315" s="90">
        <v>0</v>
      </c>
      <c r="AE315" s="90">
        <v>0</v>
      </c>
      <c r="AF315" s="90">
        <v>0</v>
      </c>
      <c r="AG315" s="90">
        <v>0</v>
      </c>
      <c r="AH315" s="91">
        <v>0</v>
      </c>
      <c r="AI315" s="91" t="s">
        <v>83</v>
      </c>
      <c r="AJ315" s="91">
        <v>0</v>
      </c>
      <c r="AK315" s="128">
        <f>RANK(AH315,AH315:AJ315,1)-1</f>
        <v>0</v>
      </c>
      <c r="AL315" s="128">
        <f>RANK(AJ315,AH315:AJ315,1)-1</f>
        <v>0</v>
      </c>
      <c r="AT315" s="115" t="str">
        <f>"Laud: "&amp;VLOOKUP(A313,Voor,8)</f>
        <v xml:space="preserve">Laud: </v>
      </c>
      <c r="AU315" s="129" t="str">
        <f>D315</f>
        <v>B</v>
      </c>
      <c r="AV315" s="130" t="e">
        <f t="shared" si="496"/>
        <v>#N/A</v>
      </c>
      <c r="AW315" s="129" t="str">
        <f>G315</f>
        <v>X</v>
      </c>
      <c r="AX315" s="130" t="e">
        <f t="shared" si="497"/>
        <v>#N/A</v>
      </c>
      <c r="AY315" s="129" t="str">
        <f>IF(AND(N315=0,O315=0),"",N315&amp;" - "&amp;O315)</f>
        <v/>
      </c>
      <c r="AZ315" s="129" t="str">
        <f>IF(AND(P315=0,Q315=0),"",P315&amp;" - "&amp;Q315)</f>
        <v/>
      </c>
      <c r="BA315" s="129" t="str">
        <f>IF(AND(R315=0,S315=0),"",R315&amp;" - "&amp;S315)</f>
        <v/>
      </c>
      <c r="BB315" s="129" t="str">
        <f>IF(AND(T315=0,U315=0),"",T315&amp;" - "&amp;U315)</f>
        <v/>
      </c>
      <c r="BC315" s="129" t="str">
        <f>IF(AND(V315=0,W315=0),"",V315&amp;" - "&amp;W315)</f>
        <v/>
      </c>
      <c r="BD315" s="131" t="str">
        <f>IF(AND(AH315=0,AJ315=0),"",AH315&amp;" - "&amp;AJ315)</f>
        <v/>
      </c>
      <c r="BE315" s="132">
        <f t="shared" ref="BE315:BF317" si="510">BE314+AK315</f>
        <v>0</v>
      </c>
      <c r="BF315" s="132">
        <f t="shared" si="510"/>
        <v>0</v>
      </c>
      <c r="BH315" s="129" t="str">
        <f>D315</f>
        <v>B</v>
      </c>
      <c r="BI315" s="130" t="e">
        <f t="shared" si="498"/>
        <v>#N/A</v>
      </c>
      <c r="BJ315" s="129" t="str">
        <f>G315</f>
        <v>X</v>
      </c>
      <c r="BK315" s="130" t="e">
        <f t="shared" si="499"/>
        <v>#N/A</v>
      </c>
      <c r="BL315" s="135" t="str">
        <f t="shared" si="500"/>
        <v/>
      </c>
      <c r="BM315" s="135" t="str">
        <f t="shared" si="501"/>
        <v/>
      </c>
      <c r="BN315" s="135" t="str">
        <f t="shared" si="502"/>
        <v/>
      </c>
      <c r="BO315" s="135" t="str">
        <f t="shared" si="503"/>
        <v/>
      </c>
      <c r="BP315" s="135" t="str">
        <f t="shared" si="504"/>
        <v/>
      </c>
      <c r="BQ315" s="135" t="str">
        <f t="shared" si="505"/>
        <v/>
      </c>
      <c r="BR315" s="135" t="str">
        <f t="shared" si="506"/>
        <v/>
      </c>
      <c r="BS315" s="135" t="str">
        <f t="shared" si="507"/>
        <v/>
      </c>
      <c r="BT315" s="135" t="str">
        <f t="shared" si="508"/>
        <v/>
      </c>
      <c r="BU315" s="135" t="str">
        <f t="shared" si="509"/>
        <v/>
      </c>
      <c r="BV315" s="136" t="str">
        <f>IF(AND(AH315=0,AJ315=0),"",AH315&amp;" - "&amp;AJ315)</f>
        <v/>
      </c>
      <c r="BW315" s="138">
        <f>BW314+AK315</f>
        <v>0</v>
      </c>
      <c r="BX315" s="138">
        <f>AL315+BX314</f>
        <v>0</v>
      </c>
      <c r="BZ315" s="109" t="str">
        <f>IF(BL315="","",BI315)</f>
        <v/>
      </c>
      <c r="CA315" s="109" t="str">
        <f>IF(BZ315="","",CA314)</f>
        <v/>
      </c>
      <c r="CB315" s="109" t="str">
        <f>IF(BL315="","",BK315)</f>
        <v/>
      </c>
      <c r="CC315" s="109" t="str">
        <f>IF(CB315="","",CC314)</f>
        <v/>
      </c>
      <c r="CF315" s="109" t="str">
        <f>IF(AH315=AJ315,"",IF(AH315&gt;AJ315,E315,H315))</f>
        <v/>
      </c>
      <c r="CG315" s="109" t="str">
        <f>IF(AH315=AJ315,"",IF(AH315&gt;AJ315,H315,E315))</f>
        <v/>
      </c>
    </row>
    <row r="316" spans="1:85" s="109" customFormat="1" hidden="1" outlineLevel="1">
      <c r="A316" s="116">
        <f t="shared" si="439"/>
        <v>32</v>
      </c>
      <c r="B316" s="87">
        <v>314</v>
      </c>
      <c r="C316" s="87">
        <v>6</v>
      </c>
      <c r="D316" s="87" t="s">
        <v>87</v>
      </c>
      <c r="E316" s="88" t="e">
        <v>#N/A</v>
      </c>
      <c r="F316" s="87">
        <v>12</v>
      </c>
      <c r="G316" s="87" t="s">
        <v>88</v>
      </c>
      <c r="H316" s="88" t="e">
        <v>#N/A</v>
      </c>
      <c r="I316" s="89" t="s">
        <v>82</v>
      </c>
      <c r="J316" s="89" t="s">
        <v>82</v>
      </c>
      <c r="K316" s="89" t="s">
        <v>82</v>
      </c>
      <c r="L316" s="89" t="s">
        <v>82</v>
      </c>
      <c r="M316" s="89" t="s">
        <v>82</v>
      </c>
      <c r="N316" s="87">
        <v>0</v>
      </c>
      <c r="O316" s="87">
        <v>0</v>
      </c>
      <c r="P316" s="87">
        <v>0</v>
      </c>
      <c r="Q316" s="87">
        <v>0</v>
      </c>
      <c r="R316" s="87">
        <v>0</v>
      </c>
      <c r="S316" s="87">
        <v>0</v>
      </c>
      <c r="T316" s="87">
        <v>0</v>
      </c>
      <c r="U316" s="87">
        <v>0</v>
      </c>
      <c r="V316" s="87">
        <v>0</v>
      </c>
      <c r="W316" s="87">
        <v>0</v>
      </c>
      <c r="X316" s="90">
        <v>0</v>
      </c>
      <c r="Y316" s="90">
        <v>0</v>
      </c>
      <c r="Z316" s="90">
        <v>0</v>
      </c>
      <c r="AA316" s="90">
        <v>0</v>
      </c>
      <c r="AB316" s="90">
        <v>0</v>
      </c>
      <c r="AC316" s="90">
        <v>0</v>
      </c>
      <c r="AD316" s="90">
        <v>0</v>
      </c>
      <c r="AE316" s="90">
        <v>0</v>
      </c>
      <c r="AF316" s="90">
        <v>0</v>
      </c>
      <c r="AG316" s="90">
        <v>0</v>
      </c>
      <c r="AH316" s="91">
        <v>0</v>
      </c>
      <c r="AI316" s="91" t="s">
        <v>83</v>
      </c>
      <c r="AJ316" s="91">
        <v>0</v>
      </c>
      <c r="AK316" s="128">
        <f>RANK(AH316,AH316:AJ316,1)-1</f>
        <v>0</v>
      </c>
      <c r="AL316" s="128">
        <f>RANK(AJ316,AH316:AJ316,1)-1</f>
        <v>0</v>
      </c>
      <c r="AT316" s="115"/>
      <c r="AU316" s="129" t="str">
        <f>D316</f>
        <v>C</v>
      </c>
      <c r="AV316" s="130" t="e">
        <f t="shared" si="496"/>
        <v>#N/A</v>
      </c>
      <c r="AW316" s="129" t="str">
        <f>G316</f>
        <v>Z</v>
      </c>
      <c r="AX316" s="130" t="e">
        <f t="shared" si="497"/>
        <v>#N/A</v>
      </c>
      <c r="AY316" s="129" t="str">
        <f>IF(AND(N316=0,O316=0),"",N316&amp;" - "&amp;O316)</f>
        <v/>
      </c>
      <c r="AZ316" s="129" t="str">
        <f>IF(AND(P316=0,Q316=0),"",P316&amp;" - "&amp;Q316)</f>
        <v/>
      </c>
      <c r="BA316" s="129" t="str">
        <f>IF(AND(R316=0,S316=0),"",R316&amp;" - "&amp;S316)</f>
        <v/>
      </c>
      <c r="BB316" s="129" t="str">
        <f>IF(AND(T316=0,U316=0),"",T316&amp;" - "&amp;U316)</f>
        <v/>
      </c>
      <c r="BC316" s="129" t="str">
        <f>IF(AND(V316=0,W316=0),"",V316&amp;" - "&amp;W316)</f>
        <v/>
      </c>
      <c r="BD316" s="131" t="str">
        <f>IF(AND(AH316=0,AJ316=0),"",AH316&amp;" - "&amp;AJ316)</f>
        <v/>
      </c>
      <c r="BE316" s="132">
        <f t="shared" si="510"/>
        <v>0</v>
      </c>
      <c r="BF316" s="132">
        <f t="shared" si="510"/>
        <v>0</v>
      </c>
      <c r="BH316" s="129" t="str">
        <f>D316</f>
        <v>C</v>
      </c>
      <c r="BI316" s="130" t="e">
        <f t="shared" si="498"/>
        <v>#N/A</v>
      </c>
      <c r="BJ316" s="129" t="str">
        <f>G316</f>
        <v>Z</v>
      </c>
      <c r="BK316" s="130" t="e">
        <f t="shared" si="499"/>
        <v>#N/A</v>
      </c>
      <c r="BL316" s="135" t="str">
        <f t="shared" si="500"/>
        <v/>
      </c>
      <c r="BM316" s="135" t="str">
        <f t="shared" si="501"/>
        <v/>
      </c>
      <c r="BN316" s="135" t="str">
        <f t="shared" si="502"/>
        <v/>
      </c>
      <c r="BO316" s="135" t="str">
        <f t="shared" si="503"/>
        <v/>
      </c>
      <c r="BP316" s="135" t="str">
        <f t="shared" si="504"/>
        <v/>
      </c>
      <c r="BQ316" s="135" t="str">
        <f t="shared" si="505"/>
        <v/>
      </c>
      <c r="BR316" s="135" t="str">
        <f t="shared" si="506"/>
        <v/>
      </c>
      <c r="BS316" s="135" t="str">
        <f t="shared" si="507"/>
        <v/>
      </c>
      <c r="BT316" s="135" t="str">
        <f t="shared" si="508"/>
        <v/>
      </c>
      <c r="BU316" s="135" t="str">
        <f t="shared" si="509"/>
        <v/>
      </c>
      <c r="BV316" s="136" t="str">
        <f>IF(AND(AH316=0,AJ316=0),"",AH316&amp;" - "&amp;AJ316)</f>
        <v/>
      </c>
      <c r="BW316" s="138">
        <f>BW315+AK316</f>
        <v>0</v>
      </c>
      <c r="BX316" s="138">
        <f>AL316+BX315</f>
        <v>0</v>
      </c>
      <c r="BZ316" s="109" t="str">
        <f>IF(BL316="","",BI316)</f>
        <v/>
      </c>
      <c r="CA316" s="109" t="str">
        <f>IF(BZ316="","",CA314)</f>
        <v/>
      </c>
      <c r="CB316" s="109" t="str">
        <f>IF(BL316="","",BK316)</f>
        <v/>
      </c>
      <c r="CC316" s="109" t="str">
        <f>IF(CB316="","",CC314)</f>
        <v/>
      </c>
      <c r="CF316" s="109" t="str">
        <f>IF(AH316=AJ316,"",IF(AH316&gt;AJ316,E316,H316))</f>
        <v/>
      </c>
      <c r="CG316" s="109" t="str">
        <f>IF(AH316=AJ316,"",IF(AH316&gt;AJ316,H316,E316))</f>
        <v/>
      </c>
    </row>
    <row r="317" spans="1:85" s="109" customFormat="1" hidden="1" outlineLevel="1">
      <c r="A317" s="116">
        <f t="shared" si="439"/>
        <v>32</v>
      </c>
      <c r="B317" s="87">
        <v>315</v>
      </c>
      <c r="C317" s="92">
        <v>7</v>
      </c>
      <c r="D317" s="87"/>
      <c r="E317" s="88" t="e">
        <v>#N/A</v>
      </c>
      <c r="F317" s="92">
        <v>13</v>
      </c>
      <c r="G317" s="87"/>
      <c r="H317" s="88" t="e">
        <v>#N/A</v>
      </c>
      <c r="I317" s="291" t="s">
        <v>82</v>
      </c>
      <c r="J317" s="291" t="s">
        <v>82</v>
      </c>
      <c r="K317" s="291" t="s">
        <v>82</v>
      </c>
      <c r="L317" s="291" t="s">
        <v>82</v>
      </c>
      <c r="M317" s="291" t="s">
        <v>82</v>
      </c>
      <c r="N317" s="285">
        <v>0</v>
      </c>
      <c r="O317" s="285">
        <v>0</v>
      </c>
      <c r="P317" s="285">
        <v>0</v>
      </c>
      <c r="Q317" s="285">
        <v>0</v>
      </c>
      <c r="R317" s="285">
        <v>0</v>
      </c>
      <c r="S317" s="285">
        <v>0</v>
      </c>
      <c r="T317" s="285">
        <v>0</v>
      </c>
      <c r="U317" s="285">
        <v>0</v>
      </c>
      <c r="V317" s="285">
        <v>0</v>
      </c>
      <c r="W317" s="285">
        <v>0</v>
      </c>
      <c r="X317" s="293">
        <v>0</v>
      </c>
      <c r="Y317" s="293">
        <v>0</v>
      </c>
      <c r="Z317" s="293">
        <v>0</v>
      </c>
      <c r="AA317" s="293">
        <v>0</v>
      </c>
      <c r="AB317" s="293">
        <v>0</v>
      </c>
      <c r="AC317" s="293">
        <v>0</v>
      </c>
      <c r="AD317" s="293">
        <v>0</v>
      </c>
      <c r="AE317" s="293">
        <v>0</v>
      </c>
      <c r="AF317" s="293">
        <v>0</v>
      </c>
      <c r="AG317" s="293">
        <v>0</v>
      </c>
      <c r="AH317" s="295">
        <v>0</v>
      </c>
      <c r="AI317" s="295" t="s">
        <v>83</v>
      </c>
      <c r="AJ317" s="295">
        <v>0</v>
      </c>
      <c r="AK317" s="298">
        <f>RANK(AH317,AH317:AJ317,1)-1</f>
        <v>0</v>
      </c>
      <c r="AL317" s="299">
        <f>RANK(AJ317,AH317:AJ317,1)-1</f>
        <v>0</v>
      </c>
      <c r="AT317" s="115"/>
      <c r="AU317" s="300" t="s">
        <v>143</v>
      </c>
      <c r="AV317" s="130" t="e">
        <f t="shared" si="496"/>
        <v>#N/A</v>
      </c>
      <c r="AW317" s="300" t="s">
        <v>143</v>
      </c>
      <c r="AX317" s="130" t="e">
        <f t="shared" si="497"/>
        <v>#N/A</v>
      </c>
      <c r="AY317" s="302" t="str">
        <f>IF(AND(N317=0,O317=0),"",N317&amp;" - "&amp;O317)</f>
        <v/>
      </c>
      <c r="AZ317" s="302" t="str">
        <f>IF(AND(P317=0,Q317=0),"",P317&amp;" - "&amp;Q317)</f>
        <v/>
      </c>
      <c r="BA317" s="302" t="str">
        <f>IF(AND(R317=0,S317=0),"",R317&amp;" - "&amp;S317)</f>
        <v/>
      </c>
      <c r="BB317" s="302" t="str">
        <f>IF(AND(T317=0,U317=0),"",T317&amp;" - "&amp;U317)</f>
        <v/>
      </c>
      <c r="BC317" s="302" t="str">
        <f>IF(AND(V317=0,W317=0),"",V317&amp;" - "&amp;W317)</f>
        <v/>
      </c>
      <c r="BD317" s="309" t="str">
        <f>IF(AND(AH317=0,AJ317=0),"",AH317&amp;" - "&amp;AJ317)</f>
        <v/>
      </c>
      <c r="BE317" s="297">
        <f t="shared" si="510"/>
        <v>0</v>
      </c>
      <c r="BF317" s="297">
        <f t="shared" si="510"/>
        <v>0</v>
      </c>
      <c r="BH317" s="129"/>
      <c r="BI317" s="130" t="e">
        <f t="shared" si="498"/>
        <v>#N/A</v>
      </c>
      <c r="BJ317" s="129"/>
      <c r="BK317" s="130" t="e">
        <f t="shared" si="499"/>
        <v>#N/A</v>
      </c>
      <c r="BL317" s="305" t="str">
        <f t="shared" si="500"/>
        <v/>
      </c>
      <c r="BM317" s="305" t="str">
        <f t="shared" si="501"/>
        <v/>
      </c>
      <c r="BN317" s="305" t="str">
        <f t="shared" si="502"/>
        <v/>
      </c>
      <c r="BO317" s="305" t="str">
        <f t="shared" si="503"/>
        <v/>
      </c>
      <c r="BP317" s="305" t="str">
        <f t="shared" si="504"/>
        <v/>
      </c>
      <c r="BQ317" s="305" t="str">
        <f t="shared" si="505"/>
        <v/>
      </c>
      <c r="BR317" s="305" t="str">
        <f t="shared" si="506"/>
        <v/>
      </c>
      <c r="BS317" s="305" t="str">
        <f t="shared" si="507"/>
        <v/>
      </c>
      <c r="BT317" s="305" t="str">
        <f t="shared" si="508"/>
        <v/>
      </c>
      <c r="BU317" s="305" t="str">
        <f t="shared" si="509"/>
        <v/>
      </c>
      <c r="BV317" s="307" t="str">
        <f>IF(AND(AH317=0,AJ317=0),"",AH317&amp;" - "&amp;AJ317)</f>
        <v/>
      </c>
      <c r="BW317" s="303">
        <f>AK317+BW316</f>
        <v>0</v>
      </c>
      <c r="BX317" s="303">
        <f>AL317+BX316</f>
        <v>0</v>
      </c>
    </row>
    <row r="318" spans="1:85" s="109" customFormat="1" hidden="1" outlineLevel="1">
      <c r="A318" s="116">
        <f t="shared" si="439"/>
        <v>32</v>
      </c>
      <c r="B318" s="87">
        <v>316</v>
      </c>
      <c r="C318" s="92">
        <v>8</v>
      </c>
      <c r="D318" s="87"/>
      <c r="E318" s="88" t="e">
        <v>#N/A</v>
      </c>
      <c r="F318" s="92">
        <v>14</v>
      </c>
      <c r="G318" s="87"/>
      <c r="H318" s="88" t="e">
        <v>#N/A</v>
      </c>
      <c r="I318" s="291"/>
      <c r="J318" s="291"/>
      <c r="K318" s="291"/>
      <c r="L318" s="291"/>
      <c r="M318" s="291"/>
      <c r="N318" s="286"/>
      <c r="O318" s="286"/>
      <c r="P318" s="286"/>
      <c r="Q318" s="286"/>
      <c r="R318" s="286"/>
      <c r="S318" s="286"/>
      <c r="T318" s="286"/>
      <c r="U318" s="286"/>
      <c r="V318" s="286"/>
      <c r="W318" s="286"/>
      <c r="X318" s="294"/>
      <c r="Y318" s="294"/>
      <c r="Z318" s="294"/>
      <c r="AA318" s="294"/>
      <c r="AB318" s="294"/>
      <c r="AC318" s="294"/>
      <c r="AD318" s="294"/>
      <c r="AE318" s="294"/>
      <c r="AF318" s="294"/>
      <c r="AG318" s="294"/>
      <c r="AH318" s="296"/>
      <c r="AI318" s="296"/>
      <c r="AJ318" s="296"/>
      <c r="AK318" s="298"/>
      <c r="AL318" s="299"/>
      <c r="AT318" s="115"/>
      <c r="AU318" s="301"/>
      <c r="AV318" s="130" t="e">
        <f t="shared" si="496"/>
        <v>#N/A</v>
      </c>
      <c r="AW318" s="301"/>
      <c r="AX318" s="130" t="e">
        <f t="shared" si="497"/>
        <v>#N/A</v>
      </c>
      <c r="AY318" s="302"/>
      <c r="AZ318" s="302"/>
      <c r="BA318" s="302"/>
      <c r="BB318" s="302"/>
      <c r="BC318" s="302"/>
      <c r="BD318" s="309"/>
      <c r="BE318" s="297"/>
      <c r="BF318" s="297"/>
      <c r="BH318" s="129"/>
      <c r="BI318" s="130" t="e">
        <f t="shared" si="498"/>
        <v>#N/A</v>
      </c>
      <c r="BJ318" s="129"/>
      <c r="BK318" s="130" t="e">
        <f t="shared" si="499"/>
        <v>#N/A</v>
      </c>
      <c r="BL318" s="306" t="str">
        <f t="shared" si="500"/>
        <v/>
      </c>
      <c r="BM318" s="306" t="str">
        <f t="shared" si="501"/>
        <v/>
      </c>
      <c r="BN318" s="306" t="str">
        <f t="shared" si="502"/>
        <v/>
      </c>
      <c r="BO318" s="306" t="str">
        <f t="shared" si="503"/>
        <v/>
      </c>
      <c r="BP318" s="306" t="str">
        <f t="shared" si="504"/>
        <v/>
      </c>
      <c r="BQ318" s="306" t="str">
        <f t="shared" si="505"/>
        <v/>
      </c>
      <c r="BR318" s="306" t="str">
        <f t="shared" si="506"/>
        <v/>
      </c>
      <c r="BS318" s="306" t="str">
        <f t="shared" si="507"/>
        <v/>
      </c>
      <c r="BT318" s="306" t="str">
        <f t="shared" si="508"/>
        <v/>
      </c>
      <c r="BU318" s="306" t="str">
        <f t="shared" si="509"/>
        <v/>
      </c>
      <c r="BV318" s="308"/>
      <c r="BW318" s="304"/>
      <c r="BX318" s="304"/>
    </row>
    <row r="319" spans="1:85" s="109" customFormat="1" hidden="1" outlineLevel="1">
      <c r="A319" s="116">
        <f t="shared" si="439"/>
        <v>32</v>
      </c>
      <c r="B319" s="87">
        <v>317</v>
      </c>
      <c r="C319" s="87">
        <v>4</v>
      </c>
      <c r="D319" s="87" t="s">
        <v>77</v>
      </c>
      <c r="E319" s="88" t="e">
        <v>#N/A</v>
      </c>
      <c r="F319" s="87">
        <v>10</v>
      </c>
      <c r="G319" s="87" t="s">
        <v>85</v>
      </c>
      <c r="H319" s="88" t="e">
        <v>#N/A</v>
      </c>
      <c r="I319" s="89" t="s">
        <v>82</v>
      </c>
      <c r="J319" s="89" t="s">
        <v>82</v>
      </c>
      <c r="K319" s="89" t="s">
        <v>82</v>
      </c>
      <c r="L319" s="89" t="s">
        <v>82</v>
      </c>
      <c r="M319" s="89" t="s">
        <v>82</v>
      </c>
      <c r="N319" s="87">
        <v>0</v>
      </c>
      <c r="O319" s="87">
        <v>0</v>
      </c>
      <c r="P319" s="87">
        <v>0</v>
      </c>
      <c r="Q319" s="87">
        <v>0</v>
      </c>
      <c r="R319" s="87">
        <v>0</v>
      </c>
      <c r="S319" s="87">
        <v>0</v>
      </c>
      <c r="T319" s="87">
        <v>0</v>
      </c>
      <c r="U319" s="87">
        <v>0</v>
      </c>
      <c r="V319" s="87">
        <v>0</v>
      </c>
      <c r="W319" s="87">
        <v>0</v>
      </c>
      <c r="X319" s="90">
        <v>0</v>
      </c>
      <c r="Y319" s="90">
        <v>0</v>
      </c>
      <c r="Z319" s="90">
        <v>0</v>
      </c>
      <c r="AA319" s="90">
        <v>0</v>
      </c>
      <c r="AB319" s="90">
        <v>0</v>
      </c>
      <c r="AC319" s="90">
        <v>0</v>
      </c>
      <c r="AD319" s="90">
        <v>0</v>
      </c>
      <c r="AE319" s="90">
        <v>0</v>
      </c>
      <c r="AF319" s="90">
        <v>0</v>
      </c>
      <c r="AG319" s="90">
        <v>0</v>
      </c>
      <c r="AH319" s="91">
        <v>0</v>
      </c>
      <c r="AI319" s="91" t="s">
        <v>83</v>
      </c>
      <c r="AJ319" s="91">
        <v>0</v>
      </c>
      <c r="AK319" s="128">
        <f>RANK(AH319,AH319:AJ319,1)-1</f>
        <v>0</v>
      </c>
      <c r="AL319" s="128">
        <f>RANK(AJ319,AH319:AJ319,1)-1</f>
        <v>0</v>
      </c>
      <c r="AM319" s="114"/>
      <c r="AN319" s="114"/>
      <c r="AO319" s="139"/>
      <c r="AP319" s="139"/>
      <c r="AQ319" s="139"/>
      <c r="AR319" s="139"/>
      <c r="AT319" s="115"/>
      <c r="AU319" s="129" t="str">
        <f>D319</f>
        <v>A</v>
      </c>
      <c r="AV319" s="130" t="e">
        <f t="shared" si="496"/>
        <v>#N/A</v>
      </c>
      <c r="AW319" s="129" t="str">
        <f>G319</f>
        <v>X</v>
      </c>
      <c r="AX319" s="130" t="e">
        <f t="shared" si="497"/>
        <v>#N/A</v>
      </c>
      <c r="AY319" s="129" t="str">
        <f>IF(AND(N319=0,O319=0),"",N319&amp;" - "&amp;O319)</f>
        <v/>
      </c>
      <c r="AZ319" s="129" t="str">
        <f>IF(AND(P319=0,Q319=0),"",P319&amp;" - "&amp;Q319)</f>
        <v/>
      </c>
      <c r="BA319" s="129" t="str">
        <f>IF(AND(R319=0,S319=0),"",R319&amp;" - "&amp;S319)</f>
        <v/>
      </c>
      <c r="BB319" s="129" t="str">
        <f>IF(AND(T319=0,U319=0),"",T319&amp;" - "&amp;U319)</f>
        <v/>
      </c>
      <c r="BC319" s="129" t="str">
        <f>IF(AND(V319=0,W319=0),"",V319&amp;" - "&amp;W319)</f>
        <v/>
      </c>
      <c r="BD319" s="131" t="str">
        <f>IF(AND(AH319=0,AJ319=0),"",AH319&amp;" - "&amp;AJ319)</f>
        <v/>
      </c>
      <c r="BE319" s="132">
        <f>BE317+AK319</f>
        <v>0</v>
      </c>
      <c r="BF319" s="132">
        <f>BF317+AL319</f>
        <v>0</v>
      </c>
      <c r="BH319" s="129" t="str">
        <f>D319</f>
        <v>A</v>
      </c>
      <c r="BI319" s="130" t="e">
        <f t="shared" si="498"/>
        <v>#N/A</v>
      </c>
      <c r="BJ319" s="129" t="str">
        <f>G319</f>
        <v>X</v>
      </c>
      <c r="BK319" s="130" t="e">
        <f t="shared" si="499"/>
        <v>#N/A</v>
      </c>
      <c r="BL319" s="135" t="str">
        <f t="shared" si="500"/>
        <v/>
      </c>
      <c r="BM319" s="135" t="str">
        <f t="shared" si="501"/>
        <v/>
      </c>
      <c r="BN319" s="135" t="str">
        <f t="shared" si="502"/>
        <v/>
      </c>
      <c r="BO319" s="135" t="str">
        <f t="shared" si="503"/>
        <v/>
      </c>
      <c r="BP319" s="135" t="str">
        <f t="shared" si="504"/>
        <v/>
      </c>
      <c r="BQ319" s="135" t="str">
        <f t="shared" si="505"/>
        <v/>
      </c>
      <c r="BR319" s="135" t="str">
        <f t="shared" si="506"/>
        <v/>
      </c>
      <c r="BS319" s="135" t="str">
        <f t="shared" si="507"/>
        <v/>
      </c>
      <c r="BT319" s="135" t="str">
        <f t="shared" si="508"/>
        <v/>
      </c>
      <c r="BU319" s="135" t="str">
        <f t="shared" si="509"/>
        <v/>
      </c>
      <c r="BV319" s="136" t="str">
        <f>IF(AND(AH319=0,AJ319=0),"",AH319&amp;" - "&amp;AJ319)</f>
        <v/>
      </c>
      <c r="BW319" s="138">
        <f>BW317+AK319</f>
        <v>0</v>
      </c>
      <c r="BX319" s="138">
        <f>AL319+BX317</f>
        <v>0</v>
      </c>
      <c r="BZ319" s="109" t="str">
        <f>IF(BL319="","",BI319)</f>
        <v/>
      </c>
      <c r="CA319" s="109" t="str">
        <f>IF(BZ319="","",CA314)</f>
        <v/>
      </c>
      <c r="CB319" s="109" t="str">
        <f>IF(BL319="","",BK319)</f>
        <v/>
      </c>
      <c r="CC319" s="109" t="str">
        <f>IF(CB319="","",CC314)</f>
        <v/>
      </c>
      <c r="CF319" s="109" t="str">
        <f>IF(AH319=AJ319,"",IF(AH319&gt;AJ319,E319,H319))</f>
        <v/>
      </c>
      <c r="CG319" s="109" t="str">
        <f>IF(AH319=AJ319,"",IF(AH319&gt;AJ319,H319,E319))</f>
        <v/>
      </c>
    </row>
    <row r="320" spans="1:85" hidden="1" outlineLevel="1">
      <c r="A320" s="116">
        <f t="shared" si="439"/>
        <v>32</v>
      </c>
      <c r="B320" s="87">
        <v>318</v>
      </c>
      <c r="C320" s="93">
        <v>6</v>
      </c>
      <c r="D320" s="93" t="s">
        <v>87</v>
      </c>
      <c r="E320" s="88" t="e">
        <v>#N/A</v>
      </c>
      <c r="F320" s="93">
        <v>11</v>
      </c>
      <c r="G320" s="93" t="s">
        <v>78</v>
      </c>
      <c r="H320" s="88" t="e">
        <v>#N/A</v>
      </c>
      <c r="I320" s="89" t="s">
        <v>82</v>
      </c>
      <c r="J320" s="89" t="s">
        <v>82</v>
      </c>
      <c r="K320" s="89" t="s">
        <v>82</v>
      </c>
      <c r="L320" s="89" t="s">
        <v>82</v>
      </c>
      <c r="M320" s="89" t="s">
        <v>82</v>
      </c>
      <c r="N320" s="87">
        <v>0</v>
      </c>
      <c r="O320" s="87">
        <v>0</v>
      </c>
      <c r="P320" s="87">
        <v>0</v>
      </c>
      <c r="Q320" s="87">
        <v>0</v>
      </c>
      <c r="R320" s="87">
        <v>0</v>
      </c>
      <c r="S320" s="87">
        <v>0</v>
      </c>
      <c r="T320" s="87">
        <v>0</v>
      </c>
      <c r="U320" s="87">
        <v>0</v>
      </c>
      <c r="V320" s="87">
        <v>0</v>
      </c>
      <c r="W320" s="87">
        <v>0</v>
      </c>
      <c r="X320" s="90">
        <v>0</v>
      </c>
      <c r="Y320" s="90">
        <v>0</v>
      </c>
      <c r="Z320" s="90">
        <v>0</v>
      </c>
      <c r="AA320" s="90">
        <v>0</v>
      </c>
      <c r="AB320" s="90">
        <v>0</v>
      </c>
      <c r="AC320" s="90">
        <v>0</v>
      </c>
      <c r="AD320" s="90">
        <v>0</v>
      </c>
      <c r="AE320" s="90">
        <v>0</v>
      </c>
      <c r="AF320" s="90">
        <v>0</v>
      </c>
      <c r="AG320" s="90">
        <v>0</v>
      </c>
      <c r="AH320" s="91">
        <v>0</v>
      </c>
      <c r="AI320" s="91" t="s">
        <v>83</v>
      </c>
      <c r="AJ320" s="91">
        <v>0</v>
      </c>
      <c r="AK320" s="128">
        <f>RANK(AH320,AH320:AJ320,1)-1</f>
        <v>0</v>
      </c>
      <c r="AL320" s="128">
        <f>RANK(AJ320,AH320:AJ320,1)-1</f>
        <v>0</v>
      </c>
      <c r="AT320" s="115"/>
      <c r="AU320" s="129" t="str">
        <f>D320</f>
        <v>C</v>
      </c>
      <c r="AV320" s="130" t="e">
        <f t="shared" si="496"/>
        <v>#N/A</v>
      </c>
      <c r="AW320" s="129" t="str">
        <f>G320</f>
        <v>Y</v>
      </c>
      <c r="AX320" s="130" t="e">
        <f t="shared" si="497"/>
        <v>#N/A</v>
      </c>
      <c r="AY320" s="129" t="str">
        <f>IF(AND(N320=0,O320=0),"",N320&amp;" - "&amp;O320)</f>
        <v/>
      </c>
      <c r="AZ320" s="129" t="str">
        <f>IF(AND(P320=0,Q320=0),"",P320&amp;" - "&amp;Q320)</f>
        <v/>
      </c>
      <c r="BA320" s="129" t="str">
        <f>IF(AND(R320=0,S320=0),"",R320&amp;" - "&amp;S320)</f>
        <v/>
      </c>
      <c r="BB320" s="129" t="str">
        <f>IF(AND(T320=0,U320=0),"",T320&amp;" - "&amp;U320)</f>
        <v/>
      </c>
      <c r="BC320" s="129" t="str">
        <f>IF(AND(V320=0,W320=0),"",V320&amp;" - "&amp;W320)</f>
        <v/>
      </c>
      <c r="BD320" s="131" t="str">
        <f>IF(AND(AH320=0,AJ320=0),"",AH320&amp;" - "&amp;AJ320)</f>
        <v/>
      </c>
      <c r="BE320" s="132">
        <f>BE319+AK320</f>
        <v>0</v>
      </c>
      <c r="BF320" s="132">
        <f>BF319+AL320</f>
        <v>0</v>
      </c>
      <c r="BH320" s="129" t="str">
        <f>D320</f>
        <v>C</v>
      </c>
      <c r="BI320" s="130" t="e">
        <f t="shared" si="498"/>
        <v>#N/A</v>
      </c>
      <c r="BJ320" s="129" t="str">
        <f>G320</f>
        <v>Y</v>
      </c>
      <c r="BK320" s="130" t="e">
        <f t="shared" si="499"/>
        <v>#N/A</v>
      </c>
      <c r="BL320" s="135" t="str">
        <f t="shared" si="500"/>
        <v/>
      </c>
      <c r="BM320" s="135" t="str">
        <f t="shared" si="501"/>
        <v/>
      </c>
      <c r="BN320" s="135" t="str">
        <f t="shared" si="502"/>
        <v/>
      </c>
      <c r="BO320" s="135" t="str">
        <f t="shared" si="503"/>
        <v/>
      </c>
      <c r="BP320" s="135" t="str">
        <f t="shared" si="504"/>
        <v/>
      </c>
      <c r="BQ320" s="135" t="str">
        <f t="shared" si="505"/>
        <v/>
      </c>
      <c r="BR320" s="135" t="str">
        <f t="shared" si="506"/>
        <v/>
      </c>
      <c r="BS320" s="135" t="str">
        <f t="shared" si="507"/>
        <v/>
      </c>
      <c r="BT320" s="135" t="str">
        <f t="shared" si="508"/>
        <v/>
      </c>
      <c r="BU320" s="135" t="str">
        <f t="shared" si="509"/>
        <v/>
      </c>
      <c r="BV320" s="136" t="str">
        <f>IF(AND(AH320=0,AJ320=0),"",AH320&amp;" - "&amp;AJ320)</f>
        <v/>
      </c>
      <c r="BW320" s="138">
        <f>BW319+AK320</f>
        <v>0</v>
      </c>
      <c r="BX320" s="138">
        <f>AL320+BX319</f>
        <v>0</v>
      </c>
      <c r="BZ320" s="109" t="str">
        <f>IF(BL320="","",BI320)</f>
        <v/>
      </c>
      <c r="CA320" s="109" t="str">
        <f>IF(BZ320="","",CA314)</f>
        <v/>
      </c>
      <c r="CB320" s="109" t="str">
        <f>IF(BL320="","",BK320)</f>
        <v/>
      </c>
      <c r="CC320" s="109" t="str">
        <f>IF(CB320="","",CC314)</f>
        <v/>
      </c>
      <c r="CF320" s="109" t="str">
        <f>IF(AH320=AJ320,"",IF(AH320&gt;AJ320,E320,H320))</f>
        <v/>
      </c>
      <c r="CG320" s="109" t="str">
        <f>IF(AH320=AJ320,"",IF(AH320&gt;AJ320,H320,E320))</f>
        <v/>
      </c>
    </row>
    <row r="321" spans="1:85" hidden="1" outlineLevel="1">
      <c r="A321" s="153">
        <f t="shared" si="439"/>
        <v>32</v>
      </c>
      <c r="B321" s="96">
        <v>319</v>
      </c>
      <c r="C321" s="94">
        <v>5</v>
      </c>
      <c r="D321" s="94" t="s">
        <v>84</v>
      </c>
      <c r="E321" s="95" t="e">
        <v>#N/A</v>
      </c>
      <c r="F321" s="94">
        <v>12</v>
      </c>
      <c r="G321" s="94" t="s">
        <v>88</v>
      </c>
      <c r="H321" s="95" t="e">
        <v>#N/A</v>
      </c>
      <c r="I321" s="89" t="s">
        <v>82</v>
      </c>
      <c r="J321" s="89" t="s">
        <v>82</v>
      </c>
      <c r="K321" s="89" t="s">
        <v>82</v>
      </c>
      <c r="L321" s="89" t="s">
        <v>82</v>
      </c>
      <c r="M321" s="89" t="s">
        <v>82</v>
      </c>
      <c r="N321" s="96">
        <v>0</v>
      </c>
      <c r="O321" s="96">
        <v>0</v>
      </c>
      <c r="P321" s="96">
        <v>0</v>
      </c>
      <c r="Q321" s="96">
        <v>0</v>
      </c>
      <c r="R321" s="96">
        <v>0</v>
      </c>
      <c r="S321" s="96">
        <v>0</v>
      </c>
      <c r="T321" s="96">
        <v>0</v>
      </c>
      <c r="U321" s="96">
        <v>0</v>
      </c>
      <c r="V321" s="96">
        <v>0</v>
      </c>
      <c r="W321" s="96">
        <v>0</v>
      </c>
      <c r="X321" s="97">
        <v>0</v>
      </c>
      <c r="Y321" s="97">
        <v>0</v>
      </c>
      <c r="Z321" s="97">
        <v>0</v>
      </c>
      <c r="AA321" s="97">
        <v>0</v>
      </c>
      <c r="AB321" s="97">
        <v>0</v>
      </c>
      <c r="AC321" s="97">
        <v>0</v>
      </c>
      <c r="AD321" s="97">
        <v>0</v>
      </c>
      <c r="AE321" s="97">
        <v>0</v>
      </c>
      <c r="AF321" s="97">
        <v>0</v>
      </c>
      <c r="AG321" s="97">
        <v>0</v>
      </c>
      <c r="AH321" s="98">
        <v>0</v>
      </c>
      <c r="AI321" s="98" t="s">
        <v>83</v>
      </c>
      <c r="AJ321" s="98">
        <v>0</v>
      </c>
      <c r="AK321" s="128">
        <f>RANK(AH321,AH321:AJ321,1)-1</f>
        <v>0</v>
      </c>
      <c r="AL321" s="128">
        <f>RANK(AJ321,AH321:AJ321,1)-1</f>
        <v>0</v>
      </c>
      <c r="AM321" s="142">
        <v>1</v>
      </c>
      <c r="AN321" s="142">
        <v>1</v>
      </c>
      <c r="AT321" s="115"/>
      <c r="AU321" s="129" t="str">
        <f>D321</f>
        <v>B</v>
      </c>
      <c r="AV321" s="130" t="e">
        <f t="shared" si="496"/>
        <v>#N/A</v>
      </c>
      <c r="AW321" s="129" t="str">
        <f>G321</f>
        <v>Z</v>
      </c>
      <c r="AX321" s="130" t="e">
        <f t="shared" si="497"/>
        <v>#N/A</v>
      </c>
      <c r="AY321" s="129" t="str">
        <f>IF(AND(N321=0,O321=0),"",N321&amp;" - "&amp;O321)</f>
        <v/>
      </c>
      <c r="AZ321" s="129" t="str">
        <f>IF(AND(P321=0,Q321=0),"",P321&amp;" - "&amp;Q321)</f>
        <v/>
      </c>
      <c r="BA321" s="129" t="str">
        <f>IF(AND(R321=0,S321=0),"",R321&amp;" - "&amp;S321)</f>
        <v/>
      </c>
      <c r="BB321" s="129" t="str">
        <f>IF(AND(T321=0,U321=0),"",T321&amp;" - "&amp;U321)</f>
        <v/>
      </c>
      <c r="BC321" s="129" t="str">
        <f>IF(AND(V321=0,W321=0),"",V321&amp;" - "&amp;W321)</f>
        <v/>
      </c>
      <c r="BD321" s="131" t="str">
        <f>IF(AND(AH321=0,AJ321=0),"",AH321&amp;" - "&amp;AJ321)</f>
        <v/>
      </c>
      <c r="BE321" s="132">
        <f>BE320+AK321</f>
        <v>0</v>
      </c>
      <c r="BF321" s="132">
        <f>BF320+AL321</f>
        <v>0</v>
      </c>
      <c r="BH321" s="129" t="str">
        <f>D321</f>
        <v>B</v>
      </c>
      <c r="BI321" s="130" t="e">
        <f t="shared" si="498"/>
        <v>#N/A</v>
      </c>
      <c r="BJ321" s="129" t="str">
        <f>G321</f>
        <v>Z</v>
      </c>
      <c r="BK321" s="130" t="e">
        <f t="shared" si="499"/>
        <v>#N/A</v>
      </c>
      <c r="BL321" s="135" t="str">
        <f t="shared" si="500"/>
        <v/>
      </c>
      <c r="BM321" s="135" t="str">
        <f t="shared" si="501"/>
        <v/>
      </c>
      <c r="BN321" s="135" t="str">
        <f t="shared" si="502"/>
        <v/>
      </c>
      <c r="BO321" s="135" t="str">
        <f t="shared" si="503"/>
        <v/>
      </c>
      <c r="BP321" s="135" t="str">
        <f t="shared" si="504"/>
        <v/>
      </c>
      <c r="BQ321" s="135" t="str">
        <f t="shared" si="505"/>
        <v/>
      </c>
      <c r="BR321" s="135" t="str">
        <f t="shared" si="506"/>
        <v/>
      </c>
      <c r="BS321" s="135" t="str">
        <f t="shared" si="507"/>
        <v/>
      </c>
      <c r="BT321" s="135" t="str">
        <f t="shared" si="508"/>
        <v/>
      </c>
      <c r="BU321" s="135" t="str">
        <f t="shared" si="509"/>
        <v/>
      </c>
      <c r="BV321" s="136" t="str">
        <f>IF(AND(AH321=0,AJ321=0),"",AH321&amp;" - "&amp;AJ321)</f>
        <v/>
      </c>
      <c r="BW321" s="138">
        <f>BW320+AK321</f>
        <v>0</v>
      </c>
      <c r="BX321" s="138">
        <f>AL321+BX320</f>
        <v>0</v>
      </c>
      <c r="BZ321" s="109" t="str">
        <f>IF(BL321="","",BI321)</f>
        <v/>
      </c>
      <c r="CA321" s="109" t="str">
        <f>IF(BZ321="","",CA314)</f>
        <v/>
      </c>
      <c r="CB321" s="109" t="str">
        <f>IF(BL321="","",BK321)</f>
        <v/>
      </c>
      <c r="CC321" s="109" t="str">
        <f>IF(CB321="","",CC314)</f>
        <v/>
      </c>
      <c r="CF321" s="109" t="str">
        <f>IF(AH321=AJ321,"",IF(AH321&gt;AJ321,E321,H321))</f>
        <v/>
      </c>
      <c r="CG321" s="109" t="str">
        <f>IF(AH321=AJ321,"",IF(AH321&gt;AJ321,H321,E321))</f>
        <v/>
      </c>
    </row>
    <row r="322" spans="1:85" hidden="1" outlineLevel="1">
      <c r="A322" s="154">
        <f t="shared" si="439"/>
        <v>32</v>
      </c>
      <c r="B322" s="101">
        <v>320</v>
      </c>
      <c r="C322" s="99"/>
      <c r="D322" s="99"/>
      <c r="E322" s="99"/>
      <c r="F322" s="99"/>
      <c r="G322" s="99"/>
      <c r="H322" s="99"/>
      <c r="I322" s="100"/>
      <c r="J322" s="100"/>
      <c r="K322" s="100"/>
      <c r="L322" s="100"/>
      <c r="M322" s="100"/>
      <c r="N322" s="101"/>
      <c r="O322" s="101"/>
      <c r="P322" s="101"/>
      <c r="Q322" s="101"/>
      <c r="R322" s="101"/>
      <c r="S322" s="101"/>
      <c r="T322" s="101"/>
      <c r="U322" s="101"/>
      <c r="V322" s="101"/>
      <c r="W322" s="101"/>
      <c r="X322" s="102"/>
      <c r="Y322" s="102"/>
      <c r="Z322" s="102"/>
      <c r="AA322" s="102"/>
      <c r="AB322" s="102"/>
      <c r="AC322" s="102"/>
      <c r="AD322" s="102"/>
      <c r="AE322" s="102"/>
      <c r="AF322" s="102"/>
      <c r="AG322" s="102"/>
      <c r="AH322" s="103"/>
      <c r="AI322" s="103"/>
      <c r="AJ322" s="104"/>
      <c r="AK322" s="144">
        <f>SUM(AK314:AK321)</f>
        <v>0</v>
      </c>
      <c r="AL322" s="144">
        <f>SUM(AL314:AL321)</f>
        <v>0</v>
      </c>
      <c r="AM322" s="145" t="str">
        <f>IF(OR(ISNA(E314),AK322=AL322),"",IF(D313&lt;G313,AK322&amp;" - "&amp;AL322,AL322&amp;" - "&amp;AK322))</f>
        <v/>
      </c>
      <c r="AN322" s="145" t="str">
        <f>IF(OR(ISNA(E314),AK322=AL322),"",IF(VALUE(LEFT(AM322))&gt;VALUE(RIGHT(AM322)),2,1))</f>
        <v/>
      </c>
      <c r="AT322" s="146"/>
      <c r="AU322" s="147"/>
      <c r="AV322" s="148"/>
      <c r="AW322" s="147"/>
      <c r="AX322" s="148"/>
      <c r="AY322" s="147"/>
      <c r="AZ322" s="147"/>
      <c r="BA322" s="147"/>
      <c r="BB322" s="147"/>
      <c r="BC322" s="149"/>
      <c r="BD322" s="150"/>
      <c r="BE322" s="151"/>
      <c r="BF322" s="151"/>
      <c r="BZ322" t="s">
        <v>140</v>
      </c>
      <c r="CF322" s="109" t="s">
        <v>140</v>
      </c>
      <c r="CG322" s="109"/>
    </row>
    <row r="323" spans="1:85" s="109" customFormat="1" hidden="1" outlineLevel="1">
      <c r="A323" s="152">
        <f>A313+1</f>
        <v>33</v>
      </c>
      <c r="B323" s="79">
        <v>321</v>
      </c>
      <c r="C323" s="79">
        <v>3</v>
      </c>
      <c r="D323" s="80">
        <v>2</v>
      </c>
      <c r="E323" s="81" t="s">
        <v>39</v>
      </c>
      <c r="F323" s="79">
        <v>9</v>
      </c>
      <c r="G323" s="80">
        <v>5</v>
      </c>
      <c r="H323" s="81" t="s">
        <v>57</v>
      </c>
      <c r="I323" s="82"/>
      <c r="J323" s="83"/>
      <c r="K323" s="83"/>
      <c r="L323" s="83"/>
      <c r="M323" s="83"/>
      <c r="N323" s="84"/>
      <c r="O323" s="84"/>
      <c r="P323" s="84"/>
      <c r="Q323" s="84"/>
      <c r="R323" s="84"/>
      <c r="S323" s="84"/>
      <c r="T323" s="84"/>
      <c r="U323" s="84"/>
      <c r="V323" s="84"/>
      <c r="W323" s="84"/>
      <c r="X323" s="85"/>
      <c r="Y323" s="85"/>
      <c r="Z323" s="85"/>
      <c r="AA323" s="85"/>
      <c r="AB323" s="85"/>
      <c r="AC323" s="85"/>
      <c r="AD323" s="85"/>
      <c r="AE323" s="85"/>
      <c r="AF323" s="85"/>
      <c r="AG323" s="85"/>
      <c r="AH323" s="85"/>
      <c r="AI323" s="85"/>
      <c r="AJ323" s="86"/>
      <c r="AO323" s="109" t="s">
        <v>132</v>
      </c>
      <c r="AP323" s="109" t="s">
        <v>132</v>
      </c>
      <c r="AT323" s="119" t="str">
        <f>"Match no "&amp;A323</f>
        <v>Match no 33</v>
      </c>
      <c r="AU323" s="120">
        <f>BE331</f>
        <v>4</v>
      </c>
      <c r="AV323" s="121" t="str">
        <f t="shared" ref="AV323:AV331" si="511">E323</f>
        <v>Aseri Spordiklubi</v>
      </c>
      <c r="AW323" s="120">
        <f>BF331</f>
        <v>1</v>
      </c>
      <c r="AX323" s="121" t="str">
        <f t="shared" ref="AX323:AX331" si="512">H323</f>
        <v>Pärnu-Jaagupi LTK</v>
      </c>
      <c r="AY323" s="122" t="s">
        <v>133</v>
      </c>
      <c r="AZ323" s="122" t="s">
        <v>134</v>
      </c>
      <c r="BA323" s="122" t="s">
        <v>135</v>
      </c>
      <c r="BB323" s="122" t="s">
        <v>136</v>
      </c>
      <c r="BC323" s="122" t="s">
        <v>137</v>
      </c>
      <c r="BD323" s="123" t="s">
        <v>138</v>
      </c>
      <c r="BE323" s="292" t="s">
        <v>139</v>
      </c>
      <c r="BF323" s="292"/>
      <c r="BH323" s="124">
        <f>AK332</f>
        <v>4</v>
      </c>
      <c r="BI323" s="125" t="str">
        <f t="shared" ref="BI323:BI331" si="513">E323</f>
        <v>Aseri Spordiklubi</v>
      </c>
      <c r="BJ323" s="124">
        <f>AL332</f>
        <v>1</v>
      </c>
      <c r="BK323" s="125" t="str">
        <f t="shared" ref="BK323:BK331" si="514">H323</f>
        <v>Pärnu-Jaagupi LTK</v>
      </c>
      <c r="BL323" s="287" t="s">
        <v>133</v>
      </c>
      <c r="BM323" s="288"/>
      <c r="BN323" s="287" t="s">
        <v>134</v>
      </c>
      <c r="BO323" s="288"/>
      <c r="BP323" s="287" t="s">
        <v>135</v>
      </c>
      <c r="BQ323" s="288"/>
      <c r="BR323" s="287" t="s">
        <v>136</v>
      </c>
      <c r="BS323" s="288"/>
      <c r="BT323" s="287" t="s">
        <v>137</v>
      </c>
      <c r="BU323" s="288"/>
      <c r="BV323" s="126" t="s">
        <v>138</v>
      </c>
      <c r="BW323" s="289" t="s">
        <v>139</v>
      </c>
      <c r="BX323" s="290"/>
      <c r="BZ323" s="109" t="s">
        <v>140</v>
      </c>
      <c r="CF323" s="109" t="s">
        <v>140</v>
      </c>
    </row>
    <row r="324" spans="1:85" s="109" customFormat="1" hidden="1" outlineLevel="1">
      <c r="A324" s="116">
        <f t="shared" si="439"/>
        <v>33</v>
      </c>
      <c r="B324" s="87">
        <v>322</v>
      </c>
      <c r="C324" s="87">
        <v>4</v>
      </c>
      <c r="D324" s="87" t="s">
        <v>77</v>
      </c>
      <c r="E324" s="88" t="s">
        <v>109</v>
      </c>
      <c r="F324" s="87">
        <v>11</v>
      </c>
      <c r="G324" s="87" t="s">
        <v>78</v>
      </c>
      <c r="H324" s="88" t="s">
        <v>164</v>
      </c>
      <c r="I324" s="89" t="s">
        <v>95</v>
      </c>
      <c r="J324" s="89" t="s">
        <v>94</v>
      </c>
      <c r="K324" s="89" t="s">
        <v>95</v>
      </c>
      <c r="L324" s="89" t="s">
        <v>82</v>
      </c>
      <c r="M324" s="89" t="s">
        <v>82</v>
      </c>
      <c r="N324" s="87">
        <v>12</v>
      </c>
      <c r="O324" s="87">
        <v>10</v>
      </c>
      <c r="P324" s="87">
        <v>11</v>
      </c>
      <c r="Q324" s="87">
        <v>9</v>
      </c>
      <c r="R324" s="87">
        <v>12</v>
      </c>
      <c r="S324" s="87">
        <v>10</v>
      </c>
      <c r="T324" s="87">
        <v>0</v>
      </c>
      <c r="U324" s="87">
        <v>0</v>
      </c>
      <c r="V324" s="87">
        <v>0</v>
      </c>
      <c r="W324" s="87">
        <v>0</v>
      </c>
      <c r="X324" s="90">
        <v>1</v>
      </c>
      <c r="Y324" s="90">
        <v>1</v>
      </c>
      <c r="Z324" s="90">
        <v>1</v>
      </c>
      <c r="AA324" s="90">
        <v>0</v>
      </c>
      <c r="AB324" s="90">
        <v>0</v>
      </c>
      <c r="AC324" s="90">
        <v>0</v>
      </c>
      <c r="AD324" s="90">
        <v>0</v>
      </c>
      <c r="AE324" s="90">
        <v>0</v>
      </c>
      <c r="AF324" s="90">
        <v>0</v>
      </c>
      <c r="AG324" s="90">
        <v>0</v>
      </c>
      <c r="AH324" s="91">
        <v>3</v>
      </c>
      <c r="AI324" s="91" t="s">
        <v>83</v>
      </c>
      <c r="AJ324" s="91">
        <v>0</v>
      </c>
      <c r="AK324" s="128">
        <f>RANK(AH324,AH324:AJ324,1)-1</f>
        <v>1</v>
      </c>
      <c r="AL324" s="128">
        <f>RANK(AJ324,AH324:AJ324,1)-1</f>
        <v>0</v>
      </c>
      <c r="AT324" s="115" t="str">
        <f>VLOOKUP(A323,Voor,4)&amp;" kell "&amp;TEXT(VLOOKUP(A323,Voor,5),"hh:mm")</f>
        <v>II voor kell 12:30</v>
      </c>
      <c r="AU324" s="129" t="str">
        <f>D324</f>
        <v>A</v>
      </c>
      <c r="AV324" s="130" t="str">
        <f t="shared" si="511"/>
        <v>Reelica HANSON</v>
      </c>
      <c r="AW324" s="129" t="str">
        <f>G324</f>
        <v>Y</v>
      </c>
      <c r="AX324" s="130" t="str">
        <f t="shared" si="512"/>
        <v>Sofia Viktoria GEROISKAJA (laen)</v>
      </c>
      <c r="AY324" s="129" t="str">
        <f>IF(AND(N324=0,O324=0),"",N324&amp;" - "&amp;O324)</f>
        <v>12 - 10</v>
      </c>
      <c r="AZ324" s="129" t="str">
        <f>IF(AND(P324=0,Q324=0),"",P324&amp;" - "&amp;Q324)</f>
        <v>11 - 9</v>
      </c>
      <c r="BA324" s="129" t="str">
        <f>IF(AND(R324=0,S324=0),"",R324&amp;" - "&amp;S324)</f>
        <v>12 - 10</v>
      </c>
      <c r="BB324" s="129" t="str">
        <f>IF(AND(T324=0,U324=0),"",T324&amp;" - "&amp;U324)</f>
        <v/>
      </c>
      <c r="BC324" s="129" t="str">
        <f>IF(AND(V324=0,W324=0),"",V324&amp;" - "&amp;W324)</f>
        <v/>
      </c>
      <c r="BD324" s="131" t="str">
        <f>IF(AND(AH324=0,AJ324=0),"",AH324&amp;" - "&amp;AJ324)</f>
        <v>3 - 0</v>
      </c>
      <c r="BE324" s="132">
        <f>AK324</f>
        <v>1</v>
      </c>
      <c r="BF324" s="132">
        <f>AL324</f>
        <v>0</v>
      </c>
      <c r="BH324" s="133" t="str">
        <f>D324</f>
        <v>A</v>
      </c>
      <c r="BI324" s="134" t="str">
        <f t="shared" si="513"/>
        <v>Reelica HANSON</v>
      </c>
      <c r="BJ324" s="133" t="str">
        <f>G324</f>
        <v>Y</v>
      </c>
      <c r="BK324" s="134" t="str">
        <f t="shared" si="514"/>
        <v>Sofia Viktoria GEROISKAJA (laen)</v>
      </c>
      <c r="BL324" s="135">
        <f t="shared" ref="BL324:BL331" si="515">IF(AND(N324=0,O324=0),"",N324)</f>
        <v>12</v>
      </c>
      <c r="BM324" s="135">
        <f t="shared" ref="BM324:BM331" si="516">IF(AND(N324=0,O324=0),"",O324)</f>
        <v>10</v>
      </c>
      <c r="BN324" s="135">
        <f t="shared" ref="BN324:BN331" si="517">IF(AND(P324=0,Q324=0),"",P324)</f>
        <v>11</v>
      </c>
      <c r="BO324" s="135">
        <f t="shared" ref="BO324:BO331" si="518">IF(AND(P324=0,Q324=0),"",Q324)</f>
        <v>9</v>
      </c>
      <c r="BP324" s="135">
        <f t="shared" ref="BP324:BP331" si="519">IF(AND(R324=0,S324=0),"",R324)</f>
        <v>12</v>
      </c>
      <c r="BQ324" s="135">
        <f t="shared" ref="BQ324:BQ331" si="520">IF(AND(R324=0,S324=0),"",S324)</f>
        <v>10</v>
      </c>
      <c r="BR324" s="135" t="str">
        <f t="shared" ref="BR324:BR331" si="521">IF(AND(T324=0,U324=0),"",T324)</f>
        <v/>
      </c>
      <c r="BS324" s="135" t="str">
        <f t="shared" ref="BS324:BS331" si="522">IF(AND(T324=0,U324=0),"",U324)</f>
        <v/>
      </c>
      <c r="BT324" s="135" t="str">
        <f t="shared" ref="BT324:BT331" si="523">IF(AND(V324=0,W324=0),"",V324)</f>
        <v/>
      </c>
      <c r="BU324" s="135" t="str">
        <f t="shared" ref="BU324:BU331" si="524">IF(AND(V324=0,W324=0),"",W324)</f>
        <v/>
      </c>
      <c r="BV324" s="136" t="str">
        <f>IF(AND(AH324=0,AJ324=0),"",AH324&amp;" - "&amp;AJ324)</f>
        <v>3 - 0</v>
      </c>
      <c r="BW324" s="137">
        <f>AK324</f>
        <v>1</v>
      </c>
      <c r="BX324" s="137">
        <f>AL324</f>
        <v>0</v>
      </c>
      <c r="BZ324" s="109" t="str">
        <f>IF(BL324="","",BI324)</f>
        <v>Reelica HANSON</v>
      </c>
      <c r="CA324" s="109" t="str">
        <f>IF(BZ324="","",BI323)</f>
        <v>Aseri Spordiklubi</v>
      </c>
      <c r="CB324" s="109" t="str">
        <f>IF(BL324="","",BK324)</f>
        <v>Sofia Viktoria GEROISKAJA (laen)</v>
      </c>
      <c r="CC324" s="109" t="str">
        <f>IF(CB324="","",BK323)</f>
        <v>Pärnu-Jaagupi LTK</v>
      </c>
      <c r="CF324" s="109" t="str">
        <f>IF(AH324=AJ324,"",IF(AH324&gt;AJ324,E324,H324))</f>
        <v>Reelica HANSON</v>
      </c>
      <c r="CG324" s="109" t="str">
        <f>IF(AH324=AJ324,"",IF(AH324&gt;AJ324,H324,E324))</f>
        <v>Sofia Viktoria GEROISKAJA (laen)</v>
      </c>
    </row>
    <row r="325" spans="1:85" s="109" customFormat="1" hidden="1" outlineLevel="1">
      <c r="A325" s="116">
        <f t="shared" si="439"/>
        <v>33</v>
      </c>
      <c r="B325" s="87">
        <v>323</v>
      </c>
      <c r="C325" s="87">
        <v>5</v>
      </c>
      <c r="D325" s="87" t="s">
        <v>84</v>
      </c>
      <c r="E325" s="88" t="s">
        <v>111</v>
      </c>
      <c r="F325" s="87">
        <v>10</v>
      </c>
      <c r="G325" s="87" t="s">
        <v>85</v>
      </c>
      <c r="H325" s="88" t="s">
        <v>151</v>
      </c>
      <c r="I325" s="89" t="s">
        <v>80</v>
      </c>
      <c r="J325" s="89" t="s">
        <v>86</v>
      </c>
      <c r="K325" s="89" t="s">
        <v>96</v>
      </c>
      <c r="L325" s="89" t="s">
        <v>82</v>
      </c>
      <c r="M325" s="89" t="s">
        <v>82</v>
      </c>
      <c r="N325" s="87">
        <v>11</v>
      </c>
      <c r="O325" s="87">
        <v>8</v>
      </c>
      <c r="P325" s="87">
        <v>11</v>
      </c>
      <c r="Q325" s="87">
        <v>6</v>
      </c>
      <c r="R325" s="87">
        <v>11</v>
      </c>
      <c r="S325" s="87">
        <v>5</v>
      </c>
      <c r="T325" s="87">
        <v>0</v>
      </c>
      <c r="U325" s="87">
        <v>0</v>
      </c>
      <c r="V325" s="87">
        <v>0</v>
      </c>
      <c r="W325" s="87">
        <v>0</v>
      </c>
      <c r="X325" s="90">
        <v>1</v>
      </c>
      <c r="Y325" s="90">
        <v>1</v>
      </c>
      <c r="Z325" s="90">
        <v>1</v>
      </c>
      <c r="AA325" s="90">
        <v>0</v>
      </c>
      <c r="AB325" s="90">
        <v>0</v>
      </c>
      <c r="AC325" s="90">
        <v>0</v>
      </c>
      <c r="AD325" s="90">
        <v>0</v>
      </c>
      <c r="AE325" s="90">
        <v>0</v>
      </c>
      <c r="AF325" s="90">
        <v>0</v>
      </c>
      <c r="AG325" s="90">
        <v>0</v>
      </c>
      <c r="AH325" s="91">
        <v>3</v>
      </c>
      <c r="AI325" s="91" t="s">
        <v>83</v>
      </c>
      <c r="AJ325" s="91">
        <v>0</v>
      </c>
      <c r="AK325" s="128">
        <f>RANK(AH325,AH325:AJ325,1)-1</f>
        <v>1</v>
      </c>
      <c r="AL325" s="128">
        <f>RANK(AJ325,AH325:AJ325,1)-1</f>
        <v>0</v>
      </c>
      <c r="AT325" s="115" t="str">
        <f>"Laud: "&amp;VLOOKUP(A323,Voor,8)</f>
        <v>Laud: 11</v>
      </c>
      <c r="AU325" s="129" t="str">
        <f>D325</f>
        <v>B</v>
      </c>
      <c r="AV325" s="130" t="str">
        <f t="shared" si="511"/>
        <v>Tatjana TŠISTJAKOVA</v>
      </c>
      <c r="AW325" s="129" t="str">
        <f>G325</f>
        <v>X</v>
      </c>
      <c r="AX325" s="130" t="str">
        <f t="shared" si="512"/>
        <v>Ketrin SALUMAA</v>
      </c>
      <c r="AY325" s="129" t="str">
        <f>IF(AND(N325=0,O325=0),"",N325&amp;" - "&amp;O325)</f>
        <v>11 - 8</v>
      </c>
      <c r="AZ325" s="129" t="str">
        <f>IF(AND(P325=0,Q325=0),"",P325&amp;" - "&amp;Q325)</f>
        <v>11 - 6</v>
      </c>
      <c r="BA325" s="129" t="str">
        <f>IF(AND(R325=0,S325=0),"",R325&amp;" - "&amp;S325)</f>
        <v>11 - 5</v>
      </c>
      <c r="BB325" s="129" t="str">
        <f>IF(AND(T325=0,U325=0),"",T325&amp;" - "&amp;U325)</f>
        <v/>
      </c>
      <c r="BC325" s="129" t="str">
        <f>IF(AND(V325=0,W325=0),"",V325&amp;" - "&amp;W325)</f>
        <v/>
      </c>
      <c r="BD325" s="131" t="str">
        <f>IF(AND(AH325=0,AJ325=0),"",AH325&amp;" - "&amp;AJ325)</f>
        <v>3 - 0</v>
      </c>
      <c r="BE325" s="132">
        <f t="shared" ref="BE325:BF327" si="525">BE324+AK325</f>
        <v>2</v>
      </c>
      <c r="BF325" s="132">
        <f t="shared" si="525"/>
        <v>0</v>
      </c>
      <c r="BH325" s="129" t="str">
        <f>D325</f>
        <v>B</v>
      </c>
      <c r="BI325" s="130" t="str">
        <f t="shared" si="513"/>
        <v>Tatjana TŠISTJAKOVA</v>
      </c>
      <c r="BJ325" s="129" t="str">
        <f>G325</f>
        <v>X</v>
      </c>
      <c r="BK325" s="130" t="str">
        <f t="shared" si="514"/>
        <v>Ketrin SALUMAA</v>
      </c>
      <c r="BL325" s="135">
        <f t="shared" si="515"/>
        <v>11</v>
      </c>
      <c r="BM325" s="135">
        <f t="shared" si="516"/>
        <v>8</v>
      </c>
      <c r="BN325" s="135">
        <f t="shared" si="517"/>
        <v>11</v>
      </c>
      <c r="BO325" s="135">
        <f t="shared" si="518"/>
        <v>6</v>
      </c>
      <c r="BP325" s="135">
        <f t="shared" si="519"/>
        <v>11</v>
      </c>
      <c r="BQ325" s="135">
        <f t="shared" si="520"/>
        <v>5</v>
      </c>
      <c r="BR325" s="135" t="str">
        <f t="shared" si="521"/>
        <v/>
      </c>
      <c r="BS325" s="135" t="str">
        <f t="shared" si="522"/>
        <v/>
      </c>
      <c r="BT325" s="135" t="str">
        <f t="shared" si="523"/>
        <v/>
      </c>
      <c r="BU325" s="135" t="str">
        <f t="shared" si="524"/>
        <v/>
      </c>
      <c r="BV325" s="136" t="str">
        <f>IF(AND(AH325=0,AJ325=0),"",AH325&amp;" - "&amp;AJ325)</f>
        <v>3 - 0</v>
      </c>
      <c r="BW325" s="138">
        <f>BW324+AK325</f>
        <v>2</v>
      </c>
      <c r="BX325" s="138">
        <f>AL325+BX324</f>
        <v>0</v>
      </c>
      <c r="BZ325" s="109" t="str">
        <f>IF(BL325="","",BI325)</f>
        <v>Tatjana TŠISTJAKOVA</v>
      </c>
      <c r="CA325" s="109" t="str">
        <f>IF(BZ325="","",CA324)</f>
        <v>Aseri Spordiklubi</v>
      </c>
      <c r="CB325" s="109" t="str">
        <f>IF(BL325="","",BK325)</f>
        <v>Ketrin SALUMAA</v>
      </c>
      <c r="CC325" s="109" t="str">
        <f>IF(CB325="","",CC324)</f>
        <v>Pärnu-Jaagupi LTK</v>
      </c>
      <c r="CF325" s="109" t="str">
        <f>IF(AH325=AJ325,"",IF(AH325&gt;AJ325,E325,H325))</f>
        <v>Tatjana TŠISTJAKOVA</v>
      </c>
      <c r="CG325" s="109" t="str">
        <f>IF(AH325=AJ325,"",IF(AH325&gt;AJ325,H325,E325))</f>
        <v>Ketrin SALUMAA</v>
      </c>
    </row>
    <row r="326" spans="1:85" s="109" customFormat="1" hidden="1" outlineLevel="1">
      <c r="A326" s="116">
        <f t="shared" si="439"/>
        <v>33</v>
      </c>
      <c r="B326" s="87">
        <v>324</v>
      </c>
      <c r="C326" s="87">
        <v>6</v>
      </c>
      <c r="D326" s="87" t="s">
        <v>87</v>
      </c>
      <c r="E326" s="88" t="s">
        <v>155</v>
      </c>
      <c r="F326" s="87">
        <v>12</v>
      </c>
      <c r="G326" s="87" t="s">
        <v>88</v>
      </c>
      <c r="H326" s="88" t="s">
        <v>153</v>
      </c>
      <c r="I326" s="89" t="s">
        <v>144</v>
      </c>
      <c r="J326" s="89" t="s">
        <v>102</v>
      </c>
      <c r="K326" s="89" t="s">
        <v>99</v>
      </c>
      <c r="L326" s="89" t="s">
        <v>82</v>
      </c>
      <c r="M326" s="89" t="s">
        <v>82</v>
      </c>
      <c r="N326" s="87">
        <v>11</v>
      </c>
      <c r="O326" s="87">
        <v>13</v>
      </c>
      <c r="P326" s="87">
        <v>13</v>
      </c>
      <c r="Q326" s="87">
        <v>15</v>
      </c>
      <c r="R326" s="87">
        <v>5</v>
      </c>
      <c r="S326" s="87">
        <v>11</v>
      </c>
      <c r="T326" s="87">
        <v>0</v>
      </c>
      <c r="U326" s="87">
        <v>0</v>
      </c>
      <c r="V326" s="87">
        <v>0</v>
      </c>
      <c r="W326" s="87">
        <v>0</v>
      </c>
      <c r="X326" s="90">
        <v>0</v>
      </c>
      <c r="Y326" s="90">
        <v>0</v>
      </c>
      <c r="Z326" s="90">
        <v>0</v>
      </c>
      <c r="AA326" s="90">
        <v>0</v>
      </c>
      <c r="AB326" s="90">
        <v>0</v>
      </c>
      <c r="AC326" s="90">
        <v>1</v>
      </c>
      <c r="AD326" s="90">
        <v>1</v>
      </c>
      <c r="AE326" s="90">
        <v>1</v>
      </c>
      <c r="AF326" s="90">
        <v>0</v>
      </c>
      <c r="AG326" s="90">
        <v>0</v>
      </c>
      <c r="AH326" s="91">
        <v>0</v>
      </c>
      <c r="AI326" s="91" t="s">
        <v>83</v>
      </c>
      <c r="AJ326" s="91">
        <v>3</v>
      </c>
      <c r="AK326" s="128">
        <f>RANK(AH326,AH326:AJ326,1)-1</f>
        <v>0</v>
      </c>
      <c r="AL326" s="128">
        <f>RANK(AJ326,AH326:AJ326,1)-1</f>
        <v>1</v>
      </c>
      <c r="AT326" s="115"/>
      <c r="AU326" s="129" t="str">
        <f>D326</f>
        <v>C</v>
      </c>
      <c r="AV326" s="130" t="str">
        <f t="shared" si="511"/>
        <v>Karmen KOZMA</v>
      </c>
      <c r="AW326" s="129" t="str">
        <f>G326</f>
        <v>Z</v>
      </c>
      <c r="AX326" s="130" t="str">
        <f t="shared" si="512"/>
        <v>Liisi KOIT</v>
      </c>
      <c r="AY326" s="129" t="str">
        <f>IF(AND(N326=0,O326=0),"",N326&amp;" - "&amp;O326)</f>
        <v>11 - 13</v>
      </c>
      <c r="AZ326" s="129" t="str">
        <f>IF(AND(P326=0,Q326=0),"",P326&amp;" - "&amp;Q326)</f>
        <v>13 - 15</v>
      </c>
      <c r="BA326" s="129" t="str">
        <f>IF(AND(R326=0,S326=0),"",R326&amp;" - "&amp;S326)</f>
        <v>5 - 11</v>
      </c>
      <c r="BB326" s="129" t="str">
        <f>IF(AND(T326=0,U326=0),"",T326&amp;" - "&amp;U326)</f>
        <v/>
      </c>
      <c r="BC326" s="129" t="str">
        <f>IF(AND(V326=0,W326=0),"",V326&amp;" - "&amp;W326)</f>
        <v/>
      </c>
      <c r="BD326" s="131" t="str">
        <f>IF(AND(AH326=0,AJ326=0),"",AH326&amp;" - "&amp;AJ326)</f>
        <v>0 - 3</v>
      </c>
      <c r="BE326" s="132">
        <f t="shared" si="525"/>
        <v>2</v>
      </c>
      <c r="BF326" s="132">
        <f t="shared" si="525"/>
        <v>1</v>
      </c>
      <c r="BH326" s="129" t="str">
        <f>D326</f>
        <v>C</v>
      </c>
      <c r="BI326" s="130" t="str">
        <f t="shared" si="513"/>
        <v>Karmen KOZMA</v>
      </c>
      <c r="BJ326" s="129" t="str">
        <f>G326</f>
        <v>Z</v>
      </c>
      <c r="BK326" s="130" t="str">
        <f t="shared" si="514"/>
        <v>Liisi KOIT</v>
      </c>
      <c r="BL326" s="135">
        <f t="shared" si="515"/>
        <v>11</v>
      </c>
      <c r="BM326" s="135">
        <f t="shared" si="516"/>
        <v>13</v>
      </c>
      <c r="BN326" s="135">
        <f t="shared" si="517"/>
        <v>13</v>
      </c>
      <c r="BO326" s="135">
        <f t="shared" si="518"/>
        <v>15</v>
      </c>
      <c r="BP326" s="135">
        <f t="shared" si="519"/>
        <v>5</v>
      </c>
      <c r="BQ326" s="135">
        <f t="shared" si="520"/>
        <v>11</v>
      </c>
      <c r="BR326" s="135" t="str">
        <f t="shared" si="521"/>
        <v/>
      </c>
      <c r="BS326" s="135" t="str">
        <f t="shared" si="522"/>
        <v/>
      </c>
      <c r="BT326" s="135" t="str">
        <f t="shared" si="523"/>
        <v/>
      </c>
      <c r="BU326" s="135" t="str">
        <f t="shared" si="524"/>
        <v/>
      </c>
      <c r="BV326" s="136" t="str">
        <f>IF(AND(AH326=0,AJ326=0),"",AH326&amp;" - "&amp;AJ326)</f>
        <v>0 - 3</v>
      </c>
      <c r="BW326" s="138">
        <f>BW325+AK326</f>
        <v>2</v>
      </c>
      <c r="BX326" s="138">
        <f>AL326+BX325</f>
        <v>1</v>
      </c>
      <c r="BZ326" s="109" t="str">
        <f>IF(BL326="","",BI326)</f>
        <v>Karmen KOZMA</v>
      </c>
      <c r="CA326" s="109" t="str">
        <f>IF(BZ326="","",CA324)</f>
        <v>Aseri Spordiklubi</v>
      </c>
      <c r="CB326" s="109" t="str">
        <f>IF(BL326="","",BK326)</f>
        <v>Liisi KOIT</v>
      </c>
      <c r="CC326" s="109" t="str">
        <f>IF(CB326="","",CC324)</f>
        <v>Pärnu-Jaagupi LTK</v>
      </c>
      <c r="CF326" s="109" t="str">
        <f>IF(AH326=AJ326,"",IF(AH326&gt;AJ326,E326,H326))</f>
        <v>Liisi KOIT</v>
      </c>
      <c r="CG326" s="109" t="str">
        <f>IF(AH326=AJ326,"",IF(AH326&gt;AJ326,H326,E326))</f>
        <v>Karmen KOZMA</v>
      </c>
    </row>
    <row r="327" spans="1:85" s="109" customFormat="1" hidden="1" outlineLevel="1">
      <c r="A327" s="116">
        <f t="shared" si="439"/>
        <v>33</v>
      </c>
      <c r="B327" s="87">
        <v>325</v>
      </c>
      <c r="C327" s="92">
        <v>4</v>
      </c>
      <c r="D327" s="87"/>
      <c r="E327" s="88" t="s">
        <v>109</v>
      </c>
      <c r="F327" s="92">
        <v>10</v>
      </c>
      <c r="G327" s="87"/>
      <c r="H327" s="88" t="s">
        <v>151</v>
      </c>
      <c r="I327" s="291" t="s">
        <v>92</v>
      </c>
      <c r="J327" s="291" t="s">
        <v>80</v>
      </c>
      <c r="K327" s="291" t="s">
        <v>92</v>
      </c>
      <c r="L327" s="291" t="s">
        <v>82</v>
      </c>
      <c r="M327" s="291" t="s">
        <v>82</v>
      </c>
      <c r="N327" s="285">
        <v>11</v>
      </c>
      <c r="O327" s="285">
        <v>7</v>
      </c>
      <c r="P327" s="285">
        <v>11</v>
      </c>
      <c r="Q327" s="285">
        <v>8</v>
      </c>
      <c r="R327" s="285">
        <v>11</v>
      </c>
      <c r="S327" s="285">
        <v>7</v>
      </c>
      <c r="T327" s="285">
        <v>0</v>
      </c>
      <c r="U327" s="285">
        <v>0</v>
      </c>
      <c r="V327" s="285">
        <v>0</v>
      </c>
      <c r="W327" s="285">
        <v>0</v>
      </c>
      <c r="X327" s="293">
        <v>1</v>
      </c>
      <c r="Y327" s="293">
        <v>1</v>
      </c>
      <c r="Z327" s="293">
        <v>1</v>
      </c>
      <c r="AA327" s="293">
        <v>0</v>
      </c>
      <c r="AB327" s="293">
        <v>0</v>
      </c>
      <c r="AC327" s="293">
        <v>0</v>
      </c>
      <c r="AD327" s="293">
        <v>0</v>
      </c>
      <c r="AE327" s="293">
        <v>0</v>
      </c>
      <c r="AF327" s="293">
        <v>0</v>
      </c>
      <c r="AG327" s="293">
        <v>0</v>
      </c>
      <c r="AH327" s="295">
        <v>3</v>
      </c>
      <c r="AI327" s="295" t="s">
        <v>83</v>
      </c>
      <c r="AJ327" s="295">
        <v>0</v>
      </c>
      <c r="AK327" s="298">
        <f>RANK(AH327,AH327:AJ327,1)-1</f>
        <v>1</v>
      </c>
      <c r="AL327" s="299">
        <f>RANK(AJ327,AH327:AJ327,1)-1</f>
        <v>0</v>
      </c>
      <c r="AT327" s="115"/>
      <c r="AU327" s="300" t="s">
        <v>143</v>
      </c>
      <c r="AV327" s="130" t="str">
        <f t="shared" si="511"/>
        <v>Reelica HANSON</v>
      </c>
      <c r="AW327" s="300" t="s">
        <v>143</v>
      </c>
      <c r="AX327" s="130" t="str">
        <f t="shared" si="512"/>
        <v>Ketrin SALUMAA</v>
      </c>
      <c r="AY327" s="302" t="str">
        <f>IF(AND(N327=0,O327=0),"",N327&amp;" - "&amp;O327)</f>
        <v>11 - 7</v>
      </c>
      <c r="AZ327" s="302" t="str">
        <f>IF(AND(P327=0,Q327=0),"",P327&amp;" - "&amp;Q327)</f>
        <v>11 - 8</v>
      </c>
      <c r="BA327" s="302" t="str">
        <f>IF(AND(R327=0,S327=0),"",R327&amp;" - "&amp;S327)</f>
        <v>11 - 7</v>
      </c>
      <c r="BB327" s="302" t="str">
        <f>IF(AND(T327=0,U327=0),"",T327&amp;" - "&amp;U327)</f>
        <v/>
      </c>
      <c r="BC327" s="302" t="str">
        <f>IF(AND(V327=0,W327=0),"",V327&amp;" - "&amp;W327)</f>
        <v/>
      </c>
      <c r="BD327" s="309" t="str">
        <f>IF(AND(AH327=0,AJ327=0),"",AH327&amp;" - "&amp;AJ327)</f>
        <v>3 - 0</v>
      </c>
      <c r="BE327" s="297">
        <f t="shared" si="525"/>
        <v>3</v>
      </c>
      <c r="BF327" s="297">
        <f t="shared" si="525"/>
        <v>1</v>
      </c>
      <c r="BH327" s="129"/>
      <c r="BI327" s="130" t="str">
        <f t="shared" si="513"/>
        <v>Reelica HANSON</v>
      </c>
      <c r="BJ327" s="129"/>
      <c r="BK327" s="130" t="str">
        <f t="shared" si="514"/>
        <v>Ketrin SALUMAA</v>
      </c>
      <c r="BL327" s="305">
        <f t="shared" si="515"/>
        <v>11</v>
      </c>
      <c r="BM327" s="305">
        <f t="shared" si="516"/>
        <v>7</v>
      </c>
      <c r="BN327" s="305">
        <f t="shared" si="517"/>
        <v>11</v>
      </c>
      <c r="BO327" s="305">
        <f t="shared" si="518"/>
        <v>8</v>
      </c>
      <c r="BP327" s="305">
        <f t="shared" si="519"/>
        <v>11</v>
      </c>
      <c r="BQ327" s="305">
        <f t="shared" si="520"/>
        <v>7</v>
      </c>
      <c r="BR327" s="305" t="str">
        <f t="shared" si="521"/>
        <v/>
      </c>
      <c r="BS327" s="305" t="str">
        <f t="shared" si="522"/>
        <v/>
      </c>
      <c r="BT327" s="305" t="str">
        <f t="shared" si="523"/>
        <v/>
      </c>
      <c r="BU327" s="305" t="str">
        <f t="shared" si="524"/>
        <v/>
      </c>
      <c r="BV327" s="307" t="str">
        <f>IF(AND(AH327=0,AJ327=0),"",AH327&amp;" - "&amp;AJ327)</f>
        <v>3 - 0</v>
      </c>
      <c r="BW327" s="303">
        <f>AK327+BW326</f>
        <v>3</v>
      </c>
      <c r="BX327" s="303">
        <f>AL327+BX326</f>
        <v>1</v>
      </c>
    </row>
    <row r="328" spans="1:85" s="109" customFormat="1" hidden="1" outlineLevel="1">
      <c r="A328" s="116">
        <f t="shared" si="439"/>
        <v>33</v>
      </c>
      <c r="B328" s="87">
        <v>326</v>
      </c>
      <c r="C328" s="92">
        <v>5</v>
      </c>
      <c r="D328" s="87"/>
      <c r="E328" s="88" t="s">
        <v>111</v>
      </c>
      <c r="F328" s="92">
        <v>11</v>
      </c>
      <c r="G328" s="87"/>
      <c r="H328" s="88" t="s">
        <v>164</v>
      </c>
      <c r="I328" s="291"/>
      <c r="J328" s="291"/>
      <c r="K328" s="291"/>
      <c r="L328" s="291"/>
      <c r="M328" s="291"/>
      <c r="N328" s="286"/>
      <c r="O328" s="286"/>
      <c r="P328" s="286"/>
      <c r="Q328" s="286"/>
      <c r="R328" s="286"/>
      <c r="S328" s="286"/>
      <c r="T328" s="286"/>
      <c r="U328" s="286"/>
      <c r="V328" s="286"/>
      <c r="W328" s="286"/>
      <c r="X328" s="294"/>
      <c r="Y328" s="294"/>
      <c r="Z328" s="294"/>
      <c r="AA328" s="294"/>
      <c r="AB328" s="294"/>
      <c r="AC328" s="294"/>
      <c r="AD328" s="294"/>
      <c r="AE328" s="294"/>
      <c r="AF328" s="294"/>
      <c r="AG328" s="294"/>
      <c r="AH328" s="296"/>
      <c r="AI328" s="296"/>
      <c r="AJ328" s="296"/>
      <c r="AK328" s="298"/>
      <c r="AL328" s="299"/>
      <c r="AT328" s="115"/>
      <c r="AU328" s="301"/>
      <c r="AV328" s="130" t="str">
        <f t="shared" si="511"/>
        <v>Tatjana TŠISTJAKOVA</v>
      </c>
      <c r="AW328" s="301"/>
      <c r="AX328" s="130" t="str">
        <f t="shared" si="512"/>
        <v>Sofia Viktoria GEROISKAJA (laen)</v>
      </c>
      <c r="AY328" s="302"/>
      <c r="AZ328" s="302"/>
      <c r="BA328" s="302"/>
      <c r="BB328" s="302"/>
      <c r="BC328" s="302"/>
      <c r="BD328" s="309"/>
      <c r="BE328" s="297"/>
      <c r="BF328" s="297"/>
      <c r="BH328" s="129"/>
      <c r="BI328" s="130" t="str">
        <f t="shared" si="513"/>
        <v>Tatjana TŠISTJAKOVA</v>
      </c>
      <c r="BJ328" s="129"/>
      <c r="BK328" s="130" t="str">
        <f t="shared" si="514"/>
        <v>Sofia Viktoria GEROISKAJA (laen)</v>
      </c>
      <c r="BL328" s="306" t="str">
        <f t="shared" si="515"/>
        <v/>
      </c>
      <c r="BM328" s="306" t="str">
        <f t="shared" si="516"/>
        <v/>
      </c>
      <c r="BN328" s="306" t="str">
        <f t="shared" si="517"/>
        <v/>
      </c>
      <c r="BO328" s="306" t="str">
        <f t="shared" si="518"/>
        <v/>
      </c>
      <c r="BP328" s="306" t="str">
        <f t="shared" si="519"/>
        <v/>
      </c>
      <c r="BQ328" s="306" t="str">
        <f t="shared" si="520"/>
        <v/>
      </c>
      <c r="BR328" s="306" t="str">
        <f t="shared" si="521"/>
        <v/>
      </c>
      <c r="BS328" s="306" t="str">
        <f t="shared" si="522"/>
        <v/>
      </c>
      <c r="BT328" s="306" t="str">
        <f t="shared" si="523"/>
        <v/>
      </c>
      <c r="BU328" s="306" t="str">
        <f t="shared" si="524"/>
        <v/>
      </c>
      <c r="BV328" s="308"/>
      <c r="BW328" s="304"/>
      <c r="BX328" s="304"/>
    </row>
    <row r="329" spans="1:85" s="109" customFormat="1" hidden="1" outlineLevel="1">
      <c r="A329" s="116">
        <f t="shared" si="439"/>
        <v>33</v>
      </c>
      <c r="B329" s="87">
        <v>327</v>
      </c>
      <c r="C329" s="87">
        <v>4</v>
      </c>
      <c r="D329" s="87" t="s">
        <v>77</v>
      </c>
      <c r="E329" s="88" t="s">
        <v>109</v>
      </c>
      <c r="F329" s="87">
        <v>10</v>
      </c>
      <c r="G329" s="87" t="s">
        <v>85</v>
      </c>
      <c r="H329" s="88" t="s">
        <v>151</v>
      </c>
      <c r="I329" s="89" t="s">
        <v>86</v>
      </c>
      <c r="J329" s="89" t="s">
        <v>90</v>
      </c>
      <c r="K329" s="89" t="s">
        <v>89</v>
      </c>
      <c r="L329" s="89" t="s">
        <v>150</v>
      </c>
      <c r="M329" s="89" t="s">
        <v>86</v>
      </c>
      <c r="N329" s="87">
        <v>11</v>
      </c>
      <c r="O329" s="87">
        <v>6</v>
      </c>
      <c r="P329" s="87">
        <v>7</v>
      </c>
      <c r="Q329" s="87">
        <v>11</v>
      </c>
      <c r="R329" s="87">
        <v>6</v>
      </c>
      <c r="S329" s="87">
        <v>11</v>
      </c>
      <c r="T329" s="87">
        <v>14</v>
      </c>
      <c r="U329" s="87">
        <v>12</v>
      </c>
      <c r="V329" s="87">
        <v>11</v>
      </c>
      <c r="W329" s="87">
        <v>6</v>
      </c>
      <c r="X329" s="90">
        <v>1</v>
      </c>
      <c r="Y329" s="90">
        <v>0</v>
      </c>
      <c r="Z329" s="90">
        <v>0</v>
      </c>
      <c r="AA329" s="90">
        <v>1</v>
      </c>
      <c r="AB329" s="90">
        <v>1</v>
      </c>
      <c r="AC329" s="90">
        <v>0</v>
      </c>
      <c r="AD329" s="90">
        <v>1</v>
      </c>
      <c r="AE329" s="90">
        <v>1</v>
      </c>
      <c r="AF329" s="90">
        <v>0</v>
      </c>
      <c r="AG329" s="90">
        <v>0</v>
      </c>
      <c r="AH329" s="91">
        <v>3</v>
      </c>
      <c r="AI329" s="91" t="s">
        <v>83</v>
      </c>
      <c r="AJ329" s="91">
        <v>2</v>
      </c>
      <c r="AK329" s="128">
        <f>RANK(AH329,AH329:AJ329,1)-1</f>
        <v>1</v>
      </c>
      <c r="AL329" s="128">
        <f>RANK(AJ329,AH329:AJ329,1)-1</f>
        <v>0</v>
      </c>
      <c r="AM329" s="114"/>
      <c r="AN329" s="114"/>
      <c r="AO329" s="139"/>
      <c r="AP329" s="139"/>
      <c r="AQ329" s="139"/>
      <c r="AR329" s="139"/>
      <c r="AT329" s="115"/>
      <c r="AU329" s="129" t="str">
        <f>D329</f>
        <v>A</v>
      </c>
      <c r="AV329" s="130" t="str">
        <f t="shared" si="511"/>
        <v>Reelica HANSON</v>
      </c>
      <c r="AW329" s="129" t="str">
        <f>G329</f>
        <v>X</v>
      </c>
      <c r="AX329" s="130" t="str">
        <f t="shared" si="512"/>
        <v>Ketrin SALUMAA</v>
      </c>
      <c r="AY329" s="129" t="str">
        <f>IF(AND(N329=0,O329=0),"",N329&amp;" - "&amp;O329)</f>
        <v>11 - 6</v>
      </c>
      <c r="AZ329" s="129" t="str">
        <f>IF(AND(P329=0,Q329=0),"",P329&amp;" - "&amp;Q329)</f>
        <v>7 - 11</v>
      </c>
      <c r="BA329" s="129" t="str">
        <f>IF(AND(R329=0,S329=0),"",R329&amp;" - "&amp;S329)</f>
        <v>6 - 11</v>
      </c>
      <c r="BB329" s="129" t="str">
        <f>IF(AND(T329=0,U329=0),"",T329&amp;" - "&amp;U329)</f>
        <v>14 - 12</v>
      </c>
      <c r="BC329" s="129" t="str">
        <f>IF(AND(V329=0,W329=0),"",V329&amp;" - "&amp;W329)</f>
        <v>11 - 6</v>
      </c>
      <c r="BD329" s="131" t="str">
        <f>IF(AND(AH329=0,AJ329=0),"",AH329&amp;" - "&amp;AJ329)</f>
        <v>3 - 2</v>
      </c>
      <c r="BE329" s="132">
        <f>BE327+AK329</f>
        <v>4</v>
      </c>
      <c r="BF329" s="132">
        <f>BF327+AL329</f>
        <v>1</v>
      </c>
      <c r="BH329" s="129" t="str">
        <f>D329</f>
        <v>A</v>
      </c>
      <c r="BI329" s="130" t="str">
        <f t="shared" si="513"/>
        <v>Reelica HANSON</v>
      </c>
      <c r="BJ329" s="129" t="str">
        <f>G329</f>
        <v>X</v>
      </c>
      <c r="BK329" s="130" t="str">
        <f t="shared" si="514"/>
        <v>Ketrin SALUMAA</v>
      </c>
      <c r="BL329" s="135">
        <f t="shared" si="515"/>
        <v>11</v>
      </c>
      <c r="BM329" s="135">
        <f t="shared" si="516"/>
        <v>6</v>
      </c>
      <c r="BN329" s="135">
        <f t="shared" si="517"/>
        <v>7</v>
      </c>
      <c r="BO329" s="135">
        <f t="shared" si="518"/>
        <v>11</v>
      </c>
      <c r="BP329" s="135">
        <f t="shared" si="519"/>
        <v>6</v>
      </c>
      <c r="BQ329" s="135">
        <f t="shared" si="520"/>
        <v>11</v>
      </c>
      <c r="BR329" s="135">
        <f t="shared" si="521"/>
        <v>14</v>
      </c>
      <c r="BS329" s="135">
        <f t="shared" si="522"/>
        <v>12</v>
      </c>
      <c r="BT329" s="135">
        <f t="shared" si="523"/>
        <v>11</v>
      </c>
      <c r="BU329" s="135">
        <f t="shared" si="524"/>
        <v>6</v>
      </c>
      <c r="BV329" s="136" t="str">
        <f>IF(AND(AH329=0,AJ329=0),"",AH329&amp;" - "&amp;AJ329)</f>
        <v>3 - 2</v>
      </c>
      <c r="BW329" s="138">
        <f>BW327+AK329</f>
        <v>4</v>
      </c>
      <c r="BX329" s="138">
        <f>AL329+BX327</f>
        <v>1</v>
      </c>
      <c r="BZ329" s="109" t="str">
        <f>IF(BL329="","",BI329)</f>
        <v>Reelica HANSON</v>
      </c>
      <c r="CA329" s="109" t="str">
        <f>IF(BZ329="","",CA324)</f>
        <v>Aseri Spordiklubi</v>
      </c>
      <c r="CB329" s="109" t="str">
        <f>IF(BL329="","",BK329)</f>
        <v>Ketrin SALUMAA</v>
      </c>
      <c r="CC329" s="109" t="str">
        <f>IF(CB329="","",CC324)</f>
        <v>Pärnu-Jaagupi LTK</v>
      </c>
      <c r="CF329" s="109" t="str">
        <f>IF(AH329=AJ329,"",IF(AH329&gt;AJ329,E329,H329))</f>
        <v>Reelica HANSON</v>
      </c>
      <c r="CG329" s="109" t="str">
        <f>IF(AH329=AJ329,"",IF(AH329&gt;AJ329,H329,E329))</f>
        <v>Ketrin SALUMAA</v>
      </c>
    </row>
    <row r="330" spans="1:85" hidden="1" outlineLevel="1">
      <c r="A330" s="116">
        <f t="shared" si="439"/>
        <v>33</v>
      </c>
      <c r="B330" s="87">
        <v>328</v>
      </c>
      <c r="C330" s="93">
        <v>6</v>
      </c>
      <c r="D330" s="93" t="s">
        <v>87</v>
      </c>
      <c r="E330" s="88" t="s">
        <v>155</v>
      </c>
      <c r="F330" s="93">
        <v>11</v>
      </c>
      <c r="G330" s="93" t="s">
        <v>78</v>
      </c>
      <c r="H330" s="88" t="s">
        <v>164</v>
      </c>
      <c r="I330" s="89" t="s">
        <v>82</v>
      </c>
      <c r="J330" s="89" t="s">
        <v>82</v>
      </c>
      <c r="K330" s="89" t="s">
        <v>82</v>
      </c>
      <c r="L330" s="89" t="s">
        <v>82</v>
      </c>
      <c r="M330" s="89" t="s">
        <v>82</v>
      </c>
      <c r="N330" s="87">
        <v>0</v>
      </c>
      <c r="O330" s="87">
        <v>0</v>
      </c>
      <c r="P330" s="87">
        <v>0</v>
      </c>
      <c r="Q330" s="87">
        <v>0</v>
      </c>
      <c r="R330" s="87">
        <v>0</v>
      </c>
      <c r="S330" s="87">
        <v>0</v>
      </c>
      <c r="T330" s="87">
        <v>0</v>
      </c>
      <c r="U330" s="87">
        <v>0</v>
      </c>
      <c r="V330" s="87">
        <v>0</v>
      </c>
      <c r="W330" s="87">
        <v>0</v>
      </c>
      <c r="X330" s="90">
        <v>0</v>
      </c>
      <c r="Y330" s="90">
        <v>0</v>
      </c>
      <c r="Z330" s="90">
        <v>0</v>
      </c>
      <c r="AA330" s="90">
        <v>0</v>
      </c>
      <c r="AB330" s="90">
        <v>0</v>
      </c>
      <c r="AC330" s="90">
        <v>0</v>
      </c>
      <c r="AD330" s="90">
        <v>0</v>
      </c>
      <c r="AE330" s="90">
        <v>0</v>
      </c>
      <c r="AF330" s="90">
        <v>0</v>
      </c>
      <c r="AG330" s="90">
        <v>0</v>
      </c>
      <c r="AH330" s="91">
        <v>0</v>
      </c>
      <c r="AI330" s="91" t="s">
        <v>83</v>
      </c>
      <c r="AJ330" s="91">
        <v>0</v>
      </c>
      <c r="AK330" s="128">
        <f>RANK(AH330,AH330:AJ330,1)-1</f>
        <v>0</v>
      </c>
      <c r="AL330" s="128">
        <f>RANK(AJ330,AH330:AJ330,1)-1</f>
        <v>0</v>
      </c>
      <c r="AT330" s="115"/>
      <c r="AU330" s="129" t="str">
        <f>D330</f>
        <v>C</v>
      </c>
      <c r="AV330" s="130" t="str">
        <f t="shared" si="511"/>
        <v>Karmen KOZMA</v>
      </c>
      <c r="AW330" s="129" t="str">
        <f>G330</f>
        <v>Y</v>
      </c>
      <c r="AX330" s="130" t="str">
        <f t="shared" si="512"/>
        <v>Sofia Viktoria GEROISKAJA (laen)</v>
      </c>
      <c r="AY330" s="129" t="str">
        <f>IF(AND(N330=0,O330=0),"",N330&amp;" - "&amp;O330)</f>
        <v/>
      </c>
      <c r="AZ330" s="129" t="str">
        <f>IF(AND(P330=0,Q330=0),"",P330&amp;" - "&amp;Q330)</f>
        <v/>
      </c>
      <c r="BA330" s="129" t="str">
        <f>IF(AND(R330=0,S330=0),"",R330&amp;" - "&amp;S330)</f>
        <v/>
      </c>
      <c r="BB330" s="129" t="str">
        <f>IF(AND(T330=0,U330=0),"",T330&amp;" - "&amp;U330)</f>
        <v/>
      </c>
      <c r="BC330" s="129" t="str">
        <f>IF(AND(V330=0,W330=0),"",V330&amp;" - "&amp;W330)</f>
        <v/>
      </c>
      <c r="BD330" s="131" t="str">
        <f>IF(AND(AH330=0,AJ330=0),"",AH330&amp;" - "&amp;AJ330)</f>
        <v/>
      </c>
      <c r="BE330" s="132">
        <f>BE329+AK330</f>
        <v>4</v>
      </c>
      <c r="BF330" s="132">
        <f>BF329+AL330</f>
        <v>1</v>
      </c>
      <c r="BH330" s="129" t="str">
        <f>D330</f>
        <v>C</v>
      </c>
      <c r="BI330" s="130" t="str">
        <f t="shared" si="513"/>
        <v>Karmen KOZMA</v>
      </c>
      <c r="BJ330" s="129" t="str">
        <f>G330</f>
        <v>Y</v>
      </c>
      <c r="BK330" s="130" t="str">
        <f t="shared" si="514"/>
        <v>Sofia Viktoria GEROISKAJA (laen)</v>
      </c>
      <c r="BL330" s="135" t="str">
        <f t="shared" si="515"/>
        <v/>
      </c>
      <c r="BM330" s="135" t="str">
        <f t="shared" si="516"/>
        <v/>
      </c>
      <c r="BN330" s="135" t="str">
        <f t="shared" si="517"/>
        <v/>
      </c>
      <c r="BO330" s="135" t="str">
        <f t="shared" si="518"/>
        <v/>
      </c>
      <c r="BP330" s="135" t="str">
        <f t="shared" si="519"/>
        <v/>
      </c>
      <c r="BQ330" s="135" t="str">
        <f t="shared" si="520"/>
        <v/>
      </c>
      <c r="BR330" s="135" t="str">
        <f t="shared" si="521"/>
        <v/>
      </c>
      <c r="BS330" s="135" t="str">
        <f t="shared" si="522"/>
        <v/>
      </c>
      <c r="BT330" s="135" t="str">
        <f t="shared" si="523"/>
        <v/>
      </c>
      <c r="BU330" s="135" t="str">
        <f t="shared" si="524"/>
        <v/>
      </c>
      <c r="BV330" s="136" t="str">
        <f>IF(AND(AH330=0,AJ330=0),"",AH330&amp;" - "&amp;AJ330)</f>
        <v/>
      </c>
      <c r="BW330" s="138">
        <f>BW329+AK330</f>
        <v>4</v>
      </c>
      <c r="BX330" s="138">
        <f>AL330+BX329</f>
        <v>1</v>
      </c>
      <c r="BZ330" s="109" t="str">
        <f>IF(BL330="","",BI330)</f>
        <v/>
      </c>
      <c r="CA330" s="109" t="str">
        <f>IF(BZ330="","",CA324)</f>
        <v/>
      </c>
      <c r="CB330" s="109" t="str">
        <f>IF(BL330="","",BK330)</f>
        <v/>
      </c>
      <c r="CC330" s="109" t="str">
        <f>IF(CB330="","",CC324)</f>
        <v/>
      </c>
      <c r="CF330" s="109" t="str">
        <f>IF(AH330=AJ330,"",IF(AH330&gt;AJ330,E330,H330))</f>
        <v/>
      </c>
      <c r="CG330" s="109" t="str">
        <f>IF(AH330=AJ330,"",IF(AH330&gt;AJ330,H330,E330))</f>
        <v/>
      </c>
    </row>
    <row r="331" spans="1:85" hidden="1" outlineLevel="1">
      <c r="A331" s="153">
        <f t="shared" si="439"/>
        <v>33</v>
      </c>
      <c r="B331" s="96">
        <v>329</v>
      </c>
      <c r="C331" s="94">
        <v>5</v>
      </c>
      <c r="D331" s="94" t="s">
        <v>84</v>
      </c>
      <c r="E331" s="95" t="s">
        <v>111</v>
      </c>
      <c r="F331" s="94">
        <v>12</v>
      </c>
      <c r="G331" s="94" t="s">
        <v>88</v>
      </c>
      <c r="H331" s="95" t="s">
        <v>153</v>
      </c>
      <c r="I331" s="89" t="s">
        <v>82</v>
      </c>
      <c r="J331" s="89" t="s">
        <v>82</v>
      </c>
      <c r="K331" s="89" t="s">
        <v>82</v>
      </c>
      <c r="L331" s="89" t="s">
        <v>82</v>
      </c>
      <c r="M331" s="89" t="s">
        <v>82</v>
      </c>
      <c r="N331" s="96">
        <v>0</v>
      </c>
      <c r="O331" s="96">
        <v>0</v>
      </c>
      <c r="P331" s="96">
        <v>0</v>
      </c>
      <c r="Q331" s="96">
        <v>0</v>
      </c>
      <c r="R331" s="96">
        <v>0</v>
      </c>
      <c r="S331" s="96">
        <v>0</v>
      </c>
      <c r="T331" s="96">
        <v>0</v>
      </c>
      <c r="U331" s="96">
        <v>0</v>
      </c>
      <c r="V331" s="96">
        <v>0</v>
      </c>
      <c r="W331" s="96">
        <v>0</v>
      </c>
      <c r="X331" s="97">
        <v>0</v>
      </c>
      <c r="Y331" s="97">
        <v>0</v>
      </c>
      <c r="Z331" s="97">
        <v>0</v>
      </c>
      <c r="AA331" s="97">
        <v>0</v>
      </c>
      <c r="AB331" s="97">
        <v>0</v>
      </c>
      <c r="AC331" s="97">
        <v>0</v>
      </c>
      <c r="AD331" s="97">
        <v>0</v>
      </c>
      <c r="AE331" s="97">
        <v>0</v>
      </c>
      <c r="AF331" s="97">
        <v>0</v>
      </c>
      <c r="AG331" s="97">
        <v>0</v>
      </c>
      <c r="AH331" s="98">
        <v>0</v>
      </c>
      <c r="AI331" s="98" t="s">
        <v>83</v>
      </c>
      <c r="AJ331" s="98">
        <v>0</v>
      </c>
      <c r="AK331" s="128">
        <f>RANK(AH331,AH331:AJ331,1)-1</f>
        <v>0</v>
      </c>
      <c r="AL331" s="128">
        <f>RANK(AJ331,AH331:AJ331,1)-1</f>
        <v>0</v>
      </c>
      <c r="AM331" s="142">
        <v>1</v>
      </c>
      <c r="AN331" s="142">
        <v>1</v>
      </c>
      <c r="AT331" s="115"/>
      <c r="AU331" s="129" t="str">
        <f>D331</f>
        <v>B</v>
      </c>
      <c r="AV331" s="130" t="str">
        <f t="shared" si="511"/>
        <v>Tatjana TŠISTJAKOVA</v>
      </c>
      <c r="AW331" s="129" t="str">
        <f>G331</f>
        <v>Z</v>
      </c>
      <c r="AX331" s="130" t="str">
        <f t="shared" si="512"/>
        <v>Liisi KOIT</v>
      </c>
      <c r="AY331" s="129" t="str">
        <f>IF(AND(N331=0,O331=0),"",N331&amp;" - "&amp;O331)</f>
        <v/>
      </c>
      <c r="AZ331" s="129" t="str">
        <f>IF(AND(P331=0,Q331=0),"",P331&amp;" - "&amp;Q331)</f>
        <v/>
      </c>
      <c r="BA331" s="129" t="str">
        <f>IF(AND(R331=0,S331=0),"",R331&amp;" - "&amp;S331)</f>
        <v/>
      </c>
      <c r="BB331" s="129" t="str">
        <f>IF(AND(T331=0,U331=0),"",T331&amp;" - "&amp;U331)</f>
        <v/>
      </c>
      <c r="BC331" s="129" t="str">
        <f>IF(AND(V331=0,W331=0),"",V331&amp;" - "&amp;W331)</f>
        <v/>
      </c>
      <c r="BD331" s="131" t="str">
        <f>IF(AND(AH331=0,AJ331=0),"",AH331&amp;" - "&amp;AJ331)</f>
        <v/>
      </c>
      <c r="BE331" s="132">
        <f>BE330+AK331</f>
        <v>4</v>
      </c>
      <c r="BF331" s="132">
        <f>BF330+AL331</f>
        <v>1</v>
      </c>
      <c r="BH331" s="129" t="str">
        <f>D331</f>
        <v>B</v>
      </c>
      <c r="BI331" s="130" t="str">
        <f t="shared" si="513"/>
        <v>Tatjana TŠISTJAKOVA</v>
      </c>
      <c r="BJ331" s="129" t="str">
        <f>G331</f>
        <v>Z</v>
      </c>
      <c r="BK331" s="130" t="str">
        <f t="shared" si="514"/>
        <v>Liisi KOIT</v>
      </c>
      <c r="BL331" s="135" t="str">
        <f t="shared" si="515"/>
        <v/>
      </c>
      <c r="BM331" s="135" t="str">
        <f t="shared" si="516"/>
        <v/>
      </c>
      <c r="BN331" s="135" t="str">
        <f t="shared" si="517"/>
        <v/>
      </c>
      <c r="BO331" s="135" t="str">
        <f t="shared" si="518"/>
        <v/>
      </c>
      <c r="BP331" s="135" t="str">
        <f t="shared" si="519"/>
        <v/>
      </c>
      <c r="BQ331" s="135" t="str">
        <f t="shared" si="520"/>
        <v/>
      </c>
      <c r="BR331" s="135" t="str">
        <f t="shared" si="521"/>
        <v/>
      </c>
      <c r="BS331" s="135" t="str">
        <f t="shared" si="522"/>
        <v/>
      </c>
      <c r="BT331" s="135" t="str">
        <f t="shared" si="523"/>
        <v/>
      </c>
      <c r="BU331" s="135" t="str">
        <f t="shared" si="524"/>
        <v/>
      </c>
      <c r="BV331" s="136" t="str">
        <f>IF(AND(AH331=0,AJ331=0),"",AH331&amp;" - "&amp;AJ331)</f>
        <v/>
      </c>
      <c r="BW331" s="138">
        <f>BW330+AK331</f>
        <v>4</v>
      </c>
      <c r="BX331" s="138">
        <f>AL331+BX330</f>
        <v>1</v>
      </c>
      <c r="BZ331" s="109" t="str">
        <f>IF(BL331="","",BI331)</f>
        <v/>
      </c>
      <c r="CA331" s="109" t="str">
        <f>IF(BZ331="","",CA324)</f>
        <v/>
      </c>
      <c r="CB331" s="109" t="str">
        <f>IF(BL331="","",BK331)</f>
        <v/>
      </c>
      <c r="CC331" s="109" t="str">
        <f>IF(CB331="","",CC324)</f>
        <v/>
      </c>
      <c r="CF331" s="109" t="str">
        <f>IF(AH331=AJ331,"",IF(AH331&gt;AJ331,E331,H331))</f>
        <v/>
      </c>
      <c r="CG331" s="109" t="str">
        <f>IF(AH331=AJ331,"",IF(AH331&gt;AJ331,H331,E331))</f>
        <v/>
      </c>
    </row>
    <row r="332" spans="1:85" hidden="1" outlineLevel="1">
      <c r="A332" s="154">
        <f t="shared" si="439"/>
        <v>33</v>
      </c>
      <c r="B332" s="101">
        <v>330</v>
      </c>
      <c r="C332" s="99"/>
      <c r="D332" s="99"/>
      <c r="E332" s="99"/>
      <c r="F332" s="99"/>
      <c r="G332" s="99"/>
      <c r="H332" s="99"/>
      <c r="I332" s="100"/>
      <c r="J332" s="100"/>
      <c r="K332" s="100"/>
      <c r="L332" s="100"/>
      <c r="M332" s="100"/>
      <c r="N332" s="101"/>
      <c r="O332" s="101"/>
      <c r="P332" s="101"/>
      <c r="Q332" s="101"/>
      <c r="R332" s="101"/>
      <c r="S332" s="101"/>
      <c r="T332" s="101"/>
      <c r="U332" s="101"/>
      <c r="V332" s="101"/>
      <c r="W332" s="101"/>
      <c r="X332" s="102"/>
      <c r="Y332" s="102"/>
      <c r="Z332" s="102"/>
      <c r="AA332" s="102"/>
      <c r="AB332" s="102"/>
      <c r="AC332" s="102"/>
      <c r="AD332" s="102"/>
      <c r="AE332" s="102"/>
      <c r="AF332" s="102"/>
      <c r="AG332" s="102"/>
      <c r="AH332" s="103"/>
      <c r="AI332" s="103"/>
      <c r="AJ332" s="104"/>
      <c r="AK332" s="144">
        <f>SUM(AK324:AK331)</f>
        <v>4</v>
      </c>
      <c r="AL332" s="144">
        <f>SUM(AL324:AL331)</f>
        <v>1</v>
      </c>
      <c r="AM332" s="145" t="str">
        <f>IF(OR(ISNA(E324),AK332=AL332),"",IF(D323&lt;G323,AK332&amp;" - "&amp;AL332,AL332&amp;" - "&amp;AK332))</f>
        <v>4 - 1</v>
      </c>
      <c r="AN332" s="145">
        <f>IF(OR(ISNA(E324),AK332=AL332),"",IF(VALUE(LEFT(AM332))&gt;VALUE(RIGHT(AM332)),2,1))</f>
        <v>2</v>
      </c>
      <c r="AT332" s="146"/>
      <c r="AU332" s="147"/>
      <c r="AV332" s="148"/>
      <c r="AW332" s="147"/>
      <c r="AX332" s="148"/>
      <c r="AY332" s="147"/>
      <c r="AZ332" s="147"/>
      <c r="BA332" s="147"/>
      <c r="BB332" s="147"/>
      <c r="BC332" s="149"/>
      <c r="BD332" s="150"/>
      <c r="BE332" s="151"/>
      <c r="BF332" s="151"/>
      <c r="BZ332" t="s">
        <v>140</v>
      </c>
      <c r="CF332" s="109" t="s">
        <v>140</v>
      </c>
      <c r="CG332" s="109"/>
    </row>
    <row r="333" spans="1:85" s="109" customFormat="1" hidden="1" outlineLevel="1">
      <c r="A333" s="152">
        <f>A323+1</f>
        <v>34</v>
      </c>
      <c r="B333" s="79">
        <v>331</v>
      </c>
      <c r="C333" s="79">
        <v>3</v>
      </c>
      <c r="D333" s="80">
        <v>3</v>
      </c>
      <c r="E333" s="81" t="s">
        <v>46</v>
      </c>
      <c r="F333" s="79">
        <v>9</v>
      </c>
      <c r="G333" s="80">
        <v>7</v>
      </c>
      <c r="H333" s="81" t="s">
        <v>62</v>
      </c>
      <c r="I333" s="82"/>
      <c r="J333" s="83"/>
      <c r="K333" s="83"/>
      <c r="L333" s="83"/>
      <c r="M333" s="83"/>
      <c r="N333" s="84"/>
      <c r="O333" s="84"/>
      <c r="P333" s="84"/>
      <c r="Q333" s="84"/>
      <c r="R333" s="84"/>
      <c r="S333" s="84"/>
      <c r="T333" s="84"/>
      <c r="U333" s="84"/>
      <c r="V333" s="84"/>
      <c r="W333" s="84"/>
      <c r="X333" s="85"/>
      <c r="Y333" s="85"/>
      <c r="Z333" s="85"/>
      <c r="AA333" s="85"/>
      <c r="AB333" s="85"/>
      <c r="AC333" s="85"/>
      <c r="AD333" s="85"/>
      <c r="AE333" s="85"/>
      <c r="AF333" s="85"/>
      <c r="AG333" s="85"/>
      <c r="AH333" s="85"/>
      <c r="AI333" s="85"/>
      <c r="AJ333" s="86"/>
      <c r="AO333" s="109" t="s">
        <v>132</v>
      </c>
      <c r="AP333" s="109" t="s">
        <v>132</v>
      </c>
      <c r="AT333" s="119" t="str">
        <f>"Match no "&amp;A333</f>
        <v>Match no 34</v>
      </c>
      <c r="AU333" s="120">
        <f>BE341</f>
        <v>4</v>
      </c>
      <c r="AV333" s="121" t="str">
        <f t="shared" ref="AV333:AV341" si="526">E333</f>
        <v>LTK Narova</v>
      </c>
      <c r="AW333" s="120">
        <f>BF341</f>
        <v>1</v>
      </c>
      <c r="AX333" s="121" t="str">
        <f t="shared" ref="AX333:AX341" si="527">H333</f>
        <v>TalTech SK / Rakvere SK</v>
      </c>
      <c r="AY333" s="122" t="s">
        <v>133</v>
      </c>
      <c r="AZ333" s="122" t="s">
        <v>134</v>
      </c>
      <c r="BA333" s="122" t="s">
        <v>135</v>
      </c>
      <c r="BB333" s="122" t="s">
        <v>136</v>
      </c>
      <c r="BC333" s="122" t="s">
        <v>137</v>
      </c>
      <c r="BD333" s="123" t="s">
        <v>138</v>
      </c>
      <c r="BE333" s="292" t="s">
        <v>139</v>
      </c>
      <c r="BF333" s="292"/>
      <c r="BH333" s="124">
        <f>AK342</f>
        <v>4</v>
      </c>
      <c r="BI333" s="125" t="str">
        <f t="shared" ref="BI333:BI341" si="528">E333</f>
        <v>LTK Narova</v>
      </c>
      <c r="BJ333" s="124">
        <f>AL342</f>
        <v>1</v>
      </c>
      <c r="BK333" s="125" t="str">
        <f t="shared" ref="BK333:BK341" si="529">H333</f>
        <v>TalTech SK / Rakvere SK</v>
      </c>
      <c r="BL333" s="287" t="s">
        <v>133</v>
      </c>
      <c r="BM333" s="288"/>
      <c r="BN333" s="287" t="s">
        <v>134</v>
      </c>
      <c r="BO333" s="288"/>
      <c r="BP333" s="287" t="s">
        <v>135</v>
      </c>
      <c r="BQ333" s="288"/>
      <c r="BR333" s="287" t="s">
        <v>136</v>
      </c>
      <c r="BS333" s="288"/>
      <c r="BT333" s="287" t="s">
        <v>137</v>
      </c>
      <c r="BU333" s="288"/>
      <c r="BV333" s="126" t="s">
        <v>138</v>
      </c>
      <c r="BW333" s="289" t="s">
        <v>139</v>
      </c>
      <c r="BX333" s="290"/>
      <c r="BZ333" s="109" t="s">
        <v>140</v>
      </c>
      <c r="CF333" s="109" t="s">
        <v>140</v>
      </c>
    </row>
    <row r="334" spans="1:85" s="109" customFormat="1" hidden="1" outlineLevel="1">
      <c r="A334" s="116">
        <f t="shared" si="439"/>
        <v>34</v>
      </c>
      <c r="B334" s="87">
        <v>332</v>
      </c>
      <c r="C334" s="87">
        <v>4</v>
      </c>
      <c r="D334" s="87" t="s">
        <v>77</v>
      </c>
      <c r="E334" s="88" t="s">
        <v>117</v>
      </c>
      <c r="F334" s="87">
        <v>11</v>
      </c>
      <c r="G334" s="87" t="s">
        <v>78</v>
      </c>
      <c r="H334" s="88" t="s">
        <v>121</v>
      </c>
      <c r="I334" s="89" t="s">
        <v>91</v>
      </c>
      <c r="J334" s="89" t="s">
        <v>94</v>
      </c>
      <c r="K334" s="89" t="s">
        <v>80</v>
      </c>
      <c r="L334" s="89" t="s">
        <v>80</v>
      </c>
      <c r="M334" s="89" t="s">
        <v>82</v>
      </c>
      <c r="N334" s="87">
        <v>8</v>
      </c>
      <c r="O334" s="87">
        <v>11</v>
      </c>
      <c r="P334" s="87">
        <v>11</v>
      </c>
      <c r="Q334" s="87">
        <v>9</v>
      </c>
      <c r="R334" s="87">
        <v>11</v>
      </c>
      <c r="S334" s="87">
        <v>8</v>
      </c>
      <c r="T334" s="87">
        <v>11</v>
      </c>
      <c r="U334" s="87">
        <v>8</v>
      </c>
      <c r="V334" s="87">
        <v>0</v>
      </c>
      <c r="W334" s="87">
        <v>0</v>
      </c>
      <c r="X334" s="90">
        <v>0</v>
      </c>
      <c r="Y334" s="90">
        <v>1</v>
      </c>
      <c r="Z334" s="90">
        <v>1</v>
      </c>
      <c r="AA334" s="90">
        <v>1</v>
      </c>
      <c r="AB334" s="90">
        <v>0</v>
      </c>
      <c r="AC334" s="90">
        <v>1</v>
      </c>
      <c r="AD334" s="90">
        <v>0</v>
      </c>
      <c r="AE334" s="90">
        <v>0</v>
      </c>
      <c r="AF334" s="90">
        <v>0</v>
      </c>
      <c r="AG334" s="90">
        <v>0</v>
      </c>
      <c r="AH334" s="91">
        <v>3</v>
      </c>
      <c r="AI334" s="91" t="s">
        <v>83</v>
      </c>
      <c r="AJ334" s="91">
        <v>1</v>
      </c>
      <c r="AK334" s="128">
        <f>RANK(AH334,AH334:AJ334,1)-1</f>
        <v>1</v>
      </c>
      <c r="AL334" s="128">
        <f>RANK(AJ334,AH334:AJ334,1)-1</f>
        <v>0</v>
      </c>
      <c r="AT334" s="115" t="str">
        <f>VLOOKUP(A333,Voor,4)&amp;" kell "&amp;TEXT(VLOOKUP(A333,Voor,5),"hh:mm")</f>
        <v>II voor kell 12:30</v>
      </c>
      <c r="AU334" s="129" t="str">
        <f>D334</f>
        <v>A</v>
      </c>
      <c r="AV334" s="130" t="str">
        <f t="shared" si="526"/>
        <v>Vitalia REINOL</v>
      </c>
      <c r="AW334" s="129" t="str">
        <f>G334</f>
        <v>Y</v>
      </c>
      <c r="AX334" s="130" t="str">
        <f t="shared" si="527"/>
        <v>Sirli JAANIMÄGI</v>
      </c>
      <c r="AY334" s="129" t="str">
        <f>IF(AND(N334=0,O334=0),"",N334&amp;" - "&amp;O334)</f>
        <v>8 - 11</v>
      </c>
      <c r="AZ334" s="129" t="str">
        <f>IF(AND(P334=0,Q334=0),"",P334&amp;" - "&amp;Q334)</f>
        <v>11 - 9</v>
      </c>
      <c r="BA334" s="129" t="str">
        <f>IF(AND(R334=0,S334=0),"",R334&amp;" - "&amp;S334)</f>
        <v>11 - 8</v>
      </c>
      <c r="BB334" s="129" t="str">
        <f>IF(AND(T334=0,U334=0),"",T334&amp;" - "&amp;U334)</f>
        <v>11 - 8</v>
      </c>
      <c r="BC334" s="129" t="str">
        <f>IF(AND(V334=0,W334=0),"",V334&amp;" - "&amp;W334)</f>
        <v/>
      </c>
      <c r="BD334" s="131" t="str">
        <f>IF(AND(AH334=0,AJ334=0),"",AH334&amp;" - "&amp;AJ334)</f>
        <v>3 - 1</v>
      </c>
      <c r="BE334" s="132">
        <f>AK334</f>
        <v>1</v>
      </c>
      <c r="BF334" s="132">
        <f>AL334</f>
        <v>0</v>
      </c>
      <c r="BH334" s="133" t="str">
        <f>D334</f>
        <v>A</v>
      </c>
      <c r="BI334" s="134" t="str">
        <f t="shared" si="528"/>
        <v>Vitalia REINOL</v>
      </c>
      <c r="BJ334" s="133" t="str">
        <f>G334</f>
        <v>Y</v>
      </c>
      <c r="BK334" s="134" t="str">
        <f t="shared" si="529"/>
        <v>Sirli JAANIMÄGI</v>
      </c>
      <c r="BL334" s="135">
        <f t="shared" ref="BL334:BL341" si="530">IF(AND(N334=0,O334=0),"",N334)</f>
        <v>8</v>
      </c>
      <c r="BM334" s="135">
        <f t="shared" ref="BM334:BM341" si="531">IF(AND(N334=0,O334=0),"",O334)</f>
        <v>11</v>
      </c>
      <c r="BN334" s="135">
        <f t="shared" ref="BN334:BN341" si="532">IF(AND(P334=0,Q334=0),"",P334)</f>
        <v>11</v>
      </c>
      <c r="BO334" s="135">
        <f t="shared" ref="BO334:BO341" si="533">IF(AND(P334=0,Q334=0),"",Q334)</f>
        <v>9</v>
      </c>
      <c r="BP334" s="135">
        <f t="shared" ref="BP334:BP341" si="534">IF(AND(R334=0,S334=0),"",R334)</f>
        <v>11</v>
      </c>
      <c r="BQ334" s="135">
        <f t="shared" ref="BQ334:BQ341" si="535">IF(AND(R334=0,S334=0),"",S334)</f>
        <v>8</v>
      </c>
      <c r="BR334" s="135">
        <f t="shared" ref="BR334:BR341" si="536">IF(AND(T334=0,U334=0),"",T334)</f>
        <v>11</v>
      </c>
      <c r="BS334" s="135">
        <f t="shared" ref="BS334:BS341" si="537">IF(AND(T334=0,U334=0),"",U334)</f>
        <v>8</v>
      </c>
      <c r="BT334" s="135" t="str">
        <f t="shared" ref="BT334:BT341" si="538">IF(AND(V334=0,W334=0),"",V334)</f>
        <v/>
      </c>
      <c r="BU334" s="135" t="str">
        <f t="shared" ref="BU334:BU341" si="539">IF(AND(V334=0,W334=0),"",W334)</f>
        <v/>
      </c>
      <c r="BV334" s="136" t="str">
        <f>IF(AND(AH334=0,AJ334=0),"",AH334&amp;" - "&amp;AJ334)</f>
        <v>3 - 1</v>
      </c>
      <c r="BW334" s="137">
        <f>AK334</f>
        <v>1</v>
      </c>
      <c r="BX334" s="137">
        <f>AL334</f>
        <v>0</v>
      </c>
      <c r="BZ334" s="109" t="str">
        <f>IF(BL334="","",BI334)</f>
        <v>Vitalia REINOL</v>
      </c>
      <c r="CA334" s="109" t="str">
        <f>IF(BZ334="","",BI333)</f>
        <v>LTK Narova</v>
      </c>
      <c r="CB334" s="109" t="str">
        <f>IF(BL334="","",BK334)</f>
        <v>Sirli JAANIMÄGI</v>
      </c>
      <c r="CC334" s="109" t="str">
        <f>IF(CB334="","",BK333)</f>
        <v>TalTech SK / Rakvere SK</v>
      </c>
      <c r="CF334" s="109" t="str">
        <f>IF(AH334=AJ334,"",IF(AH334&gt;AJ334,E334,H334))</f>
        <v>Vitalia REINOL</v>
      </c>
      <c r="CG334" s="109" t="str">
        <f>IF(AH334=AJ334,"",IF(AH334&gt;AJ334,H334,E334))</f>
        <v>Sirli JAANIMÄGI</v>
      </c>
    </row>
    <row r="335" spans="1:85" s="109" customFormat="1" hidden="1" outlineLevel="1">
      <c r="A335" s="116">
        <f t="shared" si="439"/>
        <v>34</v>
      </c>
      <c r="B335" s="87">
        <v>333</v>
      </c>
      <c r="C335" s="87">
        <v>5</v>
      </c>
      <c r="D335" s="87" t="s">
        <v>84</v>
      </c>
      <c r="E335" s="88" t="s">
        <v>119</v>
      </c>
      <c r="F335" s="87">
        <v>10</v>
      </c>
      <c r="G335" s="87" t="s">
        <v>85</v>
      </c>
      <c r="H335" s="88" t="s">
        <v>125</v>
      </c>
      <c r="I335" s="89" t="s">
        <v>90</v>
      </c>
      <c r="J335" s="89" t="s">
        <v>94</v>
      </c>
      <c r="K335" s="89" t="s">
        <v>92</v>
      </c>
      <c r="L335" s="89" t="s">
        <v>94</v>
      </c>
      <c r="M335" s="89" t="s">
        <v>82</v>
      </c>
      <c r="N335" s="87">
        <v>7</v>
      </c>
      <c r="O335" s="87">
        <v>11</v>
      </c>
      <c r="P335" s="87">
        <v>11</v>
      </c>
      <c r="Q335" s="87">
        <v>9</v>
      </c>
      <c r="R335" s="87">
        <v>11</v>
      </c>
      <c r="S335" s="87">
        <v>7</v>
      </c>
      <c r="T335" s="87">
        <v>11</v>
      </c>
      <c r="U335" s="87">
        <v>9</v>
      </c>
      <c r="V335" s="87">
        <v>0</v>
      </c>
      <c r="W335" s="87">
        <v>0</v>
      </c>
      <c r="X335" s="90">
        <v>0</v>
      </c>
      <c r="Y335" s="90">
        <v>1</v>
      </c>
      <c r="Z335" s="90">
        <v>1</v>
      </c>
      <c r="AA335" s="90">
        <v>1</v>
      </c>
      <c r="AB335" s="90">
        <v>0</v>
      </c>
      <c r="AC335" s="90">
        <v>1</v>
      </c>
      <c r="AD335" s="90">
        <v>0</v>
      </c>
      <c r="AE335" s="90">
        <v>0</v>
      </c>
      <c r="AF335" s="90">
        <v>0</v>
      </c>
      <c r="AG335" s="90">
        <v>0</v>
      </c>
      <c r="AH335" s="91">
        <v>3</v>
      </c>
      <c r="AI335" s="91" t="s">
        <v>83</v>
      </c>
      <c r="AJ335" s="91">
        <v>1</v>
      </c>
      <c r="AK335" s="128">
        <f>RANK(AH335,AH335:AJ335,1)-1</f>
        <v>1</v>
      </c>
      <c r="AL335" s="128">
        <f>RANK(AJ335,AH335:AJ335,1)-1</f>
        <v>0</v>
      </c>
      <c r="AT335" s="115" t="str">
        <f>"Laud: "&amp;VLOOKUP(A333,Voor,8)</f>
        <v>Laud: 9</v>
      </c>
      <c r="AU335" s="129" t="str">
        <f>D335</f>
        <v>B</v>
      </c>
      <c r="AV335" s="130" t="str">
        <f t="shared" si="526"/>
        <v>Anastassia MELNIKOVA</v>
      </c>
      <c r="AW335" s="129" t="str">
        <f>G335</f>
        <v>X</v>
      </c>
      <c r="AX335" s="130" t="str">
        <f t="shared" si="527"/>
        <v>Annigrete SUIMETS</v>
      </c>
      <c r="AY335" s="129" t="str">
        <f>IF(AND(N335=0,O335=0),"",N335&amp;" - "&amp;O335)</f>
        <v>7 - 11</v>
      </c>
      <c r="AZ335" s="129" t="str">
        <f>IF(AND(P335=0,Q335=0),"",P335&amp;" - "&amp;Q335)</f>
        <v>11 - 9</v>
      </c>
      <c r="BA335" s="129" t="str">
        <f>IF(AND(R335=0,S335=0),"",R335&amp;" - "&amp;S335)</f>
        <v>11 - 7</v>
      </c>
      <c r="BB335" s="129" t="str">
        <f>IF(AND(T335=0,U335=0),"",T335&amp;" - "&amp;U335)</f>
        <v>11 - 9</v>
      </c>
      <c r="BC335" s="129" t="str">
        <f>IF(AND(V335=0,W335=0),"",V335&amp;" - "&amp;W335)</f>
        <v/>
      </c>
      <c r="BD335" s="131" t="str">
        <f>IF(AND(AH335=0,AJ335=0),"",AH335&amp;" - "&amp;AJ335)</f>
        <v>3 - 1</v>
      </c>
      <c r="BE335" s="132">
        <f t="shared" ref="BE335:BF337" si="540">BE334+AK335</f>
        <v>2</v>
      </c>
      <c r="BF335" s="132">
        <f t="shared" si="540"/>
        <v>0</v>
      </c>
      <c r="BH335" s="129" t="str">
        <f>D335</f>
        <v>B</v>
      </c>
      <c r="BI335" s="130" t="str">
        <f t="shared" si="528"/>
        <v>Anastassia MELNIKOVA</v>
      </c>
      <c r="BJ335" s="129" t="str">
        <f>G335</f>
        <v>X</v>
      </c>
      <c r="BK335" s="130" t="str">
        <f t="shared" si="529"/>
        <v>Annigrete SUIMETS</v>
      </c>
      <c r="BL335" s="135">
        <f t="shared" si="530"/>
        <v>7</v>
      </c>
      <c r="BM335" s="135">
        <f t="shared" si="531"/>
        <v>11</v>
      </c>
      <c r="BN335" s="135">
        <f t="shared" si="532"/>
        <v>11</v>
      </c>
      <c r="BO335" s="135">
        <f t="shared" si="533"/>
        <v>9</v>
      </c>
      <c r="BP335" s="135">
        <f t="shared" si="534"/>
        <v>11</v>
      </c>
      <c r="BQ335" s="135">
        <f t="shared" si="535"/>
        <v>7</v>
      </c>
      <c r="BR335" s="135">
        <f t="shared" si="536"/>
        <v>11</v>
      </c>
      <c r="BS335" s="135">
        <f t="shared" si="537"/>
        <v>9</v>
      </c>
      <c r="BT335" s="135" t="str">
        <f t="shared" si="538"/>
        <v/>
      </c>
      <c r="BU335" s="135" t="str">
        <f t="shared" si="539"/>
        <v/>
      </c>
      <c r="BV335" s="136" t="str">
        <f>IF(AND(AH335=0,AJ335=0),"",AH335&amp;" - "&amp;AJ335)</f>
        <v>3 - 1</v>
      </c>
      <c r="BW335" s="138">
        <f>BW334+AK335</f>
        <v>2</v>
      </c>
      <c r="BX335" s="138">
        <f>AL335+BX334</f>
        <v>0</v>
      </c>
      <c r="BZ335" s="109" t="str">
        <f>IF(BL335="","",BI335)</f>
        <v>Anastassia MELNIKOVA</v>
      </c>
      <c r="CA335" s="109" t="str">
        <f>IF(BZ335="","",CA334)</f>
        <v>LTK Narova</v>
      </c>
      <c r="CB335" s="109" t="str">
        <f>IF(BL335="","",BK335)</f>
        <v>Annigrete SUIMETS</v>
      </c>
      <c r="CC335" s="109" t="str">
        <f>IF(CB335="","",CC334)</f>
        <v>TalTech SK / Rakvere SK</v>
      </c>
      <c r="CF335" s="109" t="str">
        <f>IF(AH335=AJ335,"",IF(AH335&gt;AJ335,E335,H335))</f>
        <v>Anastassia MELNIKOVA</v>
      </c>
      <c r="CG335" s="109" t="str">
        <f>IF(AH335=AJ335,"",IF(AH335&gt;AJ335,H335,E335))</f>
        <v>Annigrete SUIMETS</v>
      </c>
    </row>
    <row r="336" spans="1:85" s="109" customFormat="1" hidden="1" outlineLevel="1">
      <c r="A336" s="116">
        <f t="shared" si="439"/>
        <v>34</v>
      </c>
      <c r="B336" s="87">
        <v>334</v>
      </c>
      <c r="C336" s="87">
        <v>6</v>
      </c>
      <c r="D336" s="87" t="s">
        <v>87</v>
      </c>
      <c r="E336" s="88" t="s">
        <v>127</v>
      </c>
      <c r="F336" s="87">
        <v>12</v>
      </c>
      <c r="G336" s="87" t="s">
        <v>88</v>
      </c>
      <c r="H336" s="88" t="s">
        <v>123</v>
      </c>
      <c r="I336" s="89" t="s">
        <v>144</v>
      </c>
      <c r="J336" s="89" t="s">
        <v>90</v>
      </c>
      <c r="K336" s="89" t="s">
        <v>144</v>
      </c>
      <c r="L336" s="89" t="s">
        <v>82</v>
      </c>
      <c r="M336" s="89" t="s">
        <v>82</v>
      </c>
      <c r="N336" s="87">
        <v>11</v>
      </c>
      <c r="O336" s="87">
        <v>13</v>
      </c>
      <c r="P336" s="87">
        <v>7</v>
      </c>
      <c r="Q336" s="87">
        <v>11</v>
      </c>
      <c r="R336" s="87">
        <v>11</v>
      </c>
      <c r="S336" s="87">
        <v>13</v>
      </c>
      <c r="T336" s="87">
        <v>0</v>
      </c>
      <c r="U336" s="87">
        <v>0</v>
      </c>
      <c r="V336" s="87">
        <v>0</v>
      </c>
      <c r="W336" s="87">
        <v>0</v>
      </c>
      <c r="X336" s="90">
        <v>0</v>
      </c>
      <c r="Y336" s="90">
        <v>0</v>
      </c>
      <c r="Z336" s="90">
        <v>0</v>
      </c>
      <c r="AA336" s="90">
        <v>0</v>
      </c>
      <c r="AB336" s="90">
        <v>0</v>
      </c>
      <c r="AC336" s="90">
        <v>1</v>
      </c>
      <c r="AD336" s="90">
        <v>1</v>
      </c>
      <c r="AE336" s="90">
        <v>1</v>
      </c>
      <c r="AF336" s="90">
        <v>0</v>
      </c>
      <c r="AG336" s="90">
        <v>0</v>
      </c>
      <c r="AH336" s="91">
        <v>0</v>
      </c>
      <c r="AI336" s="91" t="s">
        <v>83</v>
      </c>
      <c r="AJ336" s="91">
        <v>3</v>
      </c>
      <c r="AK336" s="128">
        <f>RANK(AH336,AH336:AJ336,1)-1</f>
        <v>0</v>
      </c>
      <c r="AL336" s="128">
        <f>RANK(AJ336,AH336:AJ336,1)-1</f>
        <v>1</v>
      </c>
      <c r="AT336" s="115"/>
      <c r="AU336" s="129" t="str">
        <f>D336</f>
        <v>C</v>
      </c>
      <c r="AV336" s="130" t="str">
        <f t="shared" si="526"/>
        <v>Arina LITVINOVA</v>
      </c>
      <c r="AW336" s="129" t="str">
        <f>G336</f>
        <v>Z</v>
      </c>
      <c r="AX336" s="130" t="str">
        <f t="shared" si="527"/>
        <v>Sirli ROOSVE</v>
      </c>
      <c r="AY336" s="129" t="str">
        <f>IF(AND(N336=0,O336=0),"",N336&amp;" - "&amp;O336)</f>
        <v>11 - 13</v>
      </c>
      <c r="AZ336" s="129" t="str">
        <f>IF(AND(P336=0,Q336=0),"",P336&amp;" - "&amp;Q336)</f>
        <v>7 - 11</v>
      </c>
      <c r="BA336" s="129" t="str">
        <f>IF(AND(R336=0,S336=0),"",R336&amp;" - "&amp;S336)</f>
        <v>11 - 13</v>
      </c>
      <c r="BB336" s="129" t="str">
        <f>IF(AND(T336=0,U336=0),"",T336&amp;" - "&amp;U336)</f>
        <v/>
      </c>
      <c r="BC336" s="129" t="str">
        <f>IF(AND(V336=0,W336=0),"",V336&amp;" - "&amp;W336)</f>
        <v/>
      </c>
      <c r="BD336" s="131" t="str">
        <f>IF(AND(AH336=0,AJ336=0),"",AH336&amp;" - "&amp;AJ336)</f>
        <v>0 - 3</v>
      </c>
      <c r="BE336" s="132">
        <f t="shared" si="540"/>
        <v>2</v>
      </c>
      <c r="BF336" s="132">
        <f t="shared" si="540"/>
        <v>1</v>
      </c>
      <c r="BH336" s="129" t="str">
        <f>D336</f>
        <v>C</v>
      </c>
      <c r="BI336" s="130" t="str">
        <f t="shared" si="528"/>
        <v>Arina LITVINOVA</v>
      </c>
      <c r="BJ336" s="129" t="str">
        <f>G336</f>
        <v>Z</v>
      </c>
      <c r="BK336" s="130" t="str">
        <f t="shared" si="529"/>
        <v>Sirli ROOSVE</v>
      </c>
      <c r="BL336" s="135">
        <f t="shared" si="530"/>
        <v>11</v>
      </c>
      <c r="BM336" s="135">
        <f t="shared" si="531"/>
        <v>13</v>
      </c>
      <c r="BN336" s="135">
        <f t="shared" si="532"/>
        <v>7</v>
      </c>
      <c r="BO336" s="135">
        <f t="shared" si="533"/>
        <v>11</v>
      </c>
      <c r="BP336" s="135">
        <f t="shared" si="534"/>
        <v>11</v>
      </c>
      <c r="BQ336" s="135">
        <f t="shared" si="535"/>
        <v>13</v>
      </c>
      <c r="BR336" s="135" t="str">
        <f t="shared" si="536"/>
        <v/>
      </c>
      <c r="BS336" s="135" t="str">
        <f t="shared" si="537"/>
        <v/>
      </c>
      <c r="BT336" s="135" t="str">
        <f t="shared" si="538"/>
        <v/>
      </c>
      <c r="BU336" s="135" t="str">
        <f t="shared" si="539"/>
        <v/>
      </c>
      <c r="BV336" s="136" t="str">
        <f>IF(AND(AH336=0,AJ336=0),"",AH336&amp;" - "&amp;AJ336)</f>
        <v>0 - 3</v>
      </c>
      <c r="BW336" s="138">
        <f>BW335+AK336</f>
        <v>2</v>
      </c>
      <c r="BX336" s="138">
        <f>AL336+BX335</f>
        <v>1</v>
      </c>
      <c r="BZ336" s="109" t="str">
        <f>IF(BL336="","",BI336)</f>
        <v>Arina LITVINOVA</v>
      </c>
      <c r="CA336" s="109" t="str">
        <f>IF(BZ336="","",CA334)</f>
        <v>LTK Narova</v>
      </c>
      <c r="CB336" s="109" t="str">
        <f>IF(BL336="","",BK336)</f>
        <v>Sirli ROOSVE</v>
      </c>
      <c r="CC336" s="109" t="str">
        <f>IF(CB336="","",CC334)</f>
        <v>TalTech SK / Rakvere SK</v>
      </c>
      <c r="CF336" s="109" t="str">
        <f>IF(AH336=AJ336,"",IF(AH336&gt;AJ336,E336,H336))</f>
        <v>Sirli ROOSVE</v>
      </c>
      <c r="CG336" s="109" t="str">
        <f>IF(AH336=AJ336,"",IF(AH336&gt;AJ336,H336,E336))</f>
        <v>Arina LITVINOVA</v>
      </c>
    </row>
    <row r="337" spans="1:85" s="109" customFormat="1" hidden="1" outlineLevel="1">
      <c r="A337" s="116">
        <f t="shared" si="439"/>
        <v>34</v>
      </c>
      <c r="B337" s="87">
        <v>335</v>
      </c>
      <c r="C337" s="92">
        <v>4</v>
      </c>
      <c r="D337" s="87"/>
      <c r="E337" s="88" t="s">
        <v>117</v>
      </c>
      <c r="F337" s="92">
        <v>11</v>
      </c>
      <c r="G337" s="87"/>
      <c r="H337" s="88" t="s">
        <v>121</v>
      </c>
      <c r="I337" s="291" t="s">
        <v>96</v>
      </c>
      <c r="J337" s="291" t="s">
        <v>93</v>
      </c>
      <c r="K337" s="291" t="s">
        <v>93</v>
      </c>
      <c r="L337" s="291" t="s">
        <v>82</v>
      </c>
      <c r="M337" s="291" t="s">
        <v>82</v>
      </c>
      <c r="N337" s="285">
        <v>11</v>
      </c>
      <c r="O337" s="285">
        <v>5</v>
      </c>
      <c r="P337" s="285">
        <v>11</v>
      </c>
      <c r="Q337" s="285">
        <v>4</v>
      </c>
      <c r="R337" s="285">
        <v>11</v>
      </c>
      <c r="S337" s="285">
        <v>4</v>
      </c>
      <c r="T337" s="285">
        <v>0</v>
      </c>
      <c r="U337" s="285">
        <v>0</v>
      </c>
      <c r="V337" s="285">
        <v>0</v>
      </c>
      <c r="W337" s="285">
        <v>0</v>
      </c>
      <c r="X337" s="293">
        <v>1</v>
      </c>
      <c r="Y337" s="293">
        <v>1</v>
      </c>
      <c r="Z337" s="293">
        <v>1</v>
      </c>
      <c r="AA337" s="293">
        <v>0</v>
      </c>
      <c r="AB337" s="293">
        <v>0</v>
      </c>
      <c r="AC337" s="293">
        <v>0</v>
      </c>
      <c r="AD337" s="293">
        <v>0</v>
      </c>
      <c r="AE337" s="293">
        <v>0</v>
      </c>
      <c r="AF337" s="293">
        <v>0</v>
      </c>
      <c r="AG337" s="293">
        <v>0</v>
      </c>
      <c r="AH337" s="295">
        <v>3</v>
      </c>
      <c r="AI337" s="295" t="s">
        <v>83</v>
      </c>
      <c r="AJ337" s="295">
        <v>0</v>
      </c>
      <c r="AK337" s="298">
        <f>RANK(AH337,AH337:AJ337,1)-1</f>
        <v>1</v>
      </c>
      <c r="AL337" s="299">
        <f>RANK(AJ337,AH337:AJ337,1)-1</f>
        <v>0</v>
      </c>
      <c r="AT337" s="115"/>
      <c r="AU337" s="300" t="s">
        <v>143</v>
      </c>
      <c r="AV337" s="130" t="str">
        <f t="shared" si="526"/>
        <v>Vitalia REINOL</v>
      </c>
      <c r="AW337" s="300" t="s">
        <v>143</v>
      </c>
      <c r="AX337" s="130" t="str">
        <f t="shared" si="527"/>
        <v>Sirli JAANIMÄGI</v>
      </c>
      <c r="AY337" s="302" t="str">
        <f>IF(AND(N337=0,O337=0),"",N337&amp;" - "&amp;O337)</f>
        <v>11 - 5</v>
      </c>
      <c r="AZ337" s="302" t="str">
        <f>IF(AND(P337=0,Q337=0),"",P337&amp;" - "&amp;Q337)</f>
        <v>11 - 4</v>
      </c>
      <c r="BA337" s="302" t="str">
        <f>IF(AND(R337=0,S337=0),"",R337&amp;" - "&amp;S337)</f>
        <v>11 - 4</v>
      </c>
      <c r="BB337" s="302" t="str">
        <f>IF(AND(T337=0,U337=0),"",T337&amp;" - "&amp;U337)</f>
        <v/>
      </c>
      <c r="BC337" s="302" t="str">
        <f>IF(AND(V337=0,W337=0),"",V337&amp;" - "&amp;W337)</f>
        <v/>
      </c>
      <c r="BD337" s="309" t="str">
        <f>IF(AND(AH337=0,AJ337=0),"",AH337&amp;" - "&amp;AJ337)</f>
        <v>3 - 0</v>
      </c>
      <c r="BE337" s="297">
        <f t="shared" si="540"/>
        <v>3</v>
      </c>
      <c r="BF337" s="297">
        <f t="shared" si="540"/>
        <v>1</v>
      </c>
      <c r="BH337" s="129"/>
      <c r="BI337" s="130" t="str">
        <f t="shared" si="528"/>
        <v>Vitalia REINOL</v>
      </c>
      <c r="BJ337" s="129"/>
      <c r="BK337" s="130" t="str">
        <f t="shared" si="529"/>
        <v>Sirli JAANIMÄGI</v>
      </c>
      <c r="BL337" s="305">
        <f t="shared" si="530"/>
        <v>11</v>
      </c>
      <c r="BM337" s="305">
        <f t="shared" si="531"/>
        <v>5</v>
      </c>
      <c r="BN337" s="305">
        <f t="shared" si="532"/>
        <v>11</v>
      </c>
      <c r="BO337" s="305">
        <f t="shared" si="533"/>
        <v>4</v>
      </c>
      <c r="BP337" s="305">
        <f t="shared" si="534"/>
        <v>11</v>
      </c>
      <c r="BQ337" s="305">
        <f t="shared" si="535"/>
        <v>4</v>
      </c>
      <c r="BR337" s="305" t="str">
        <f t="shared" si="536"/>
        <v/>
      </c>
      <c r="BS337" s="305" t="str">
        <f t="shared" si="537"/>
        <v/>
      </c>
      <c r="BT337" s="305" t="str">
        <f t="shared" si="538"/>
        <v/>
      </c>
      <c r="BU337" s="305" t="str">
        <f t="shared" si="539"/>
        <v/>
      </c>
      <c r="BV337" s="307" t="str">
        <f>IF(AND(AH337=0,AJ337=0),"",AH337&amp;" - "&amp;AJ337)</f>
        <v>3 - 0</v>
      </c>
      <c r="BW337" s="303">
        <f>AK337+BW336</f>
        <v>3</v>
      </c>
      <c r="BX337" s="303">
        <f>AL337+BX336</f>
        <v>1</v>
      </c>
    </row>
    <row r="338" spans="1:85" s="109" customFormat="1" hidden="1" outlineLevel="1">
      <c r="A338" s="116">
        <f t="shared" ref="A338:A352" si="541">A328+1</f>
        <v>34</v>
      </c>
      <c r="B338" s="87">
        <v>336</v>
      </c>
      <c r="C338" s="92">
        <v>5</v>
      </c>
      <c r="D338" s="87"/>
      <c r="E338" s="88" t="s">
        <v>119</v>
      </c>
      <c r="F338" s="92">
        <v>12</v>
      </c>
      <c r="G338" s="87"/>
      <c r="H338" s="88" t="s">
        <v>123</v>
      </c>
      <c r="I338" s="291"/>
      <c r="J338" s="291"/>
      <c r="K338" s="291"/>
      <c r="L338" s="291"/>
      <c r="M338" s="291"/>
      <c r="N338" s="286"/>
      <c r="O338" s="286"/>
      <c r="P338" s="286"/>
      <c r="Q338" s="286"/>
      <c r="R338" s="286"/>
      <c r="S338" s="286"/>
      <c r="T338" s="286"/>
      <c r="U338" s="286"/>
      <c r="V338" s="286"/>
      <c r="W338" s="286"/>
      <c r="X338" s="294"/>
      <c r="Y338" s="294"/>
      <c r="Z338" s="294"/>
      <c r="AA338" s="294"/>
      <c r="AB338" s="294"/>
      <c r="AC338" s="294"/>
      <c r="AD338" s="294"/>
      <c r="AE338" s="294"/>
      <c r="AF338" s="294"/>
      <c r="AG338" s="294"/>
      <c r="AH338" s="296"/>
      <c r="AI338" s="296"/>
      <c r="AJ338" s="296"/>
      <c r="AK338" s="298"/>
      <c r="AL338" s="299"/>
      <c r="AT338" s="115"/>
      <c r="AU338" s="301"/>
      <c r="AV338" s="130" t="str">
        <f t="shared" si="526"/>
        <v>Anastassia MELNIKOVA</v>
      </c>
      <c r="AW338" s="301"/>
      <c r="AX338" s="130" t="str">
        <f t="shared" si="527"/>
        <v>Sirli ROOSVE</v>
      </c>
      <c r="AY338" s="302"/>
      <c r="AZ338" s="302"/>
      <c r="BA338" s="302"/>
      <c r="BB338" s="302"/>
      <c r="BC338" s="302"/>
      <c r="BD338" s="309"/>
      <c r="BE338" s="297"/>
      <c r="BF338" s="297"/>
      <c r="BH338" s="129"/>
      <c r="BI338" s="130" t="str">
        <f t="shared" si="528"/>
        <v>Anastassia MELNIKOVA</v>
      </c>
      <c r="BJ338" s="129"/>
      <c r="BK338" s="130" t="str">
        <f t="shared" si="529"/>
        <v>Sirli ROOSVE</v>
      </c>
      <c r="BL338" s="306" t="str">
        <f t="shared" si="530"/>
        <v/>
      </c>
      <c r="BM338" s="306" t="str">
        <f t="shared" si="531"/>
        <v/>
      </c>
      <c r="BN338" s="306" t="str">
        <f t="shared" si="532"/>
        <v/>
      </c>
      <c r="BO338" s="306" t="str">
        <f t="shared" si="533"/>
        <v/>
      </c>
      <c r="BP338" s="306" t="str">
        <f t="shared" si="534"/>
        <v/>
      </c>
      <c r="BQ338" s="306" t="str">
        <f t="shared" si="535"/>
        <v/>
      </c>
      <c r="BR338" s="306" t="str">
        <f t="shared" si="536"/>
        <v/>
      </c>
      <c r="BS338" s="306" t="str">
        <f t="shared" si="537"/>
        <v/>
      </c>
      <c r="BT338" s="306" t="str">
        <f t="shared" si="538"/>
        <v/>
      </c>
      <c r="BU338" s="306" t="str">
        <f t="shared" si="539"/>
        <v/>
      </c>
      <c r="BV338" s="308"/>
      <c r="BW338" s="304"/>
      <c r="BX338" s="304"/>
    </row>
    <row r="339" spans="1:85" s="109" customFormat="1" hidden="1" outlineLevel="1">
      <c r="A339" s="116">
        <f t="shared" si="541"/>
        <v>34</v>
      </c>
      <c r="B339" s="87">
        <v>337</v>
      </c>
      <c r="C339" s="87">
        <v>4</v>
      </c>
      <c r="D339" s="87" t="s">
        <v>77</v>
      </c>
      <c r="E339" s="88" t="s">
        <v>117</v>
      </c>
      <c r="F339" s="87">
        <v>10</v>
      </c>
      <c r="G339" s="87" t="s">
        <v>85</v>
      </c>
      <c r="H339" s="88" t="s">
        <v>125</v>
      </c>
      <c r="I339" s="89" t="s">
        <v>81</v>
      </c>
      <c r="J339" s="89" t="s">
        <v>92</v>
      </c>
      <c r="K339" s="89" t="s">
        <v>86</v>
      </c>
      <c r="L339" s="89" t="s">
        <v>82</v>
      </c>
      <c r="M339" s="89" t="s">
        <v>82</v>
      </c>
      <c r="N339" s="87">
        <v>11</v>
      </c>
      <c r="O339" s="87">
        <v>3</v>
      </c>
      <c r="P339" s="87">
        <v>11</v>
      </c>
      <c r="Q339" s="87">
        <v>7</v>
      </c>
      <c r="R339" s="87">
        <v>11</v>
      </c>
      <c r="S339" s="87">
        <v>6</v>
      </c>
      <c r="T339" s="87">
        <v>0</v>
      </c>
      <c r="U339" s="87">
        <v>0</v>
      </c>
      <c r="V339" s="87">
        <v>0</v>
      </c>
      <c r="W339" s="87">
        <v>0</v>
      </c>
      <c r="X339" s="90">
        <v>1</v>
      </c>
      <c r="Y339" s="90">
        <v>1</v>
      </c>
      <c r="Z339" s="90">
        <v>1</v>
      </c>
      <c r="AA339" s="90">
        <v>0</v>
      </c>
      <c r="AB339" s="90">
        <v>0</v>
      </c>
      <c r="AC339" s="90">
        <v>0</v>
      </c>
      <c r="AD339" s="90">
        <v>0</v>
      </c>
      <c r="AE339" s="90">
        <v>0</v>
      </c>
      <c r="AF339" s="90">
        <v>0</v>
      </c>
      <c r="AG339" s="90">
        <v>0</v>
      </c>
      <c r="AH339" s="91">
        <v>3</v>
      </c>
      <c r="AI339" s="91" t="s">
        <v>83</v>
      </c>
      <c r="AJ339" s="91">
        <v>0</v>
      </c>
      <c r="AK339" s="128">
        <f>RANK(AH339,AH339:AJ339,1)-1</f>
        <v>1</v>
      </c>
      <c r="AL339" s="128">
        <f>RANK(AJ339,AH339:AJ339,1)-1</f>
        <v>0</v>
      </c>
      <c r="AM339" s="114"/>
      <c r="AN339" s="114"/>
      <c r="AO339" s="139"/>
      <c r="AP339" s="139"/>
      <c r="AQ339" s="139"/>
      <c r="AR339" s="139"/>
      <c r="AT339" s="115"/>
      <c r="AU339" s="129" t="str">
        <f>D339</f>
        <v>A</v>
      </c>
      <c r="AV339" s="130" t="str">
        <f t="shared" si="526"/>
        <v>Vitalia REINOL</v>
      </c>
      <c r="AW339" s="129" t="str">
        <f>G339</f>
        <v>X</v>
      </c>
      <c r="AX339" s="130" t="str">
        <f t="shared" si="527"/>
        <v>Annigrete SUIMETS</v>
      </c>
      <c r="AY339" s="129" t="str">
        <f>IF(AND(N339=0,O339=0),"",N339&amp;" - "&amp;O339)</f>
        <v>11 - 3</v>
      </c>
      <c r="AZ339" s="129" t="str">
        <f>IF(AND(P339=0,Q339=0),"",P339&amp;" - "&amp;Q339)</f>
        <v>11 - 7</v>
      </c>
      <c r="BA339" s="129" t="str">
        <f>IF(AND(R339=0,S339=0),"",R339&amp;" - "&amp;S339)</f>
        <v>11 - 6</v>
      </c>
      <c r="BB339" s="129" t="str">
        <f>IF(AND(T339=0,U339=0),"",T339&amp;" - "&amp;U339)</f>
        <v/>
      </c>
      <c r="BC339" s="129" t="str">
        <f>IF(AND(V339=0,W339=0),"",V339&amp;" - "&amp;W339)</f>
        <v/>
      </c>
      <c r="BD339" s="131" t="str">
        <f>IF(AND(AH339=0,AJ339=0),"",AH339&amp;" - "&amp;AJ339)</f>
        <v>3 - 0</v>
      </c>
      <c r="BE339" s="132">
        <f>BE337+AK339</f>
        <v>4</v>
      </c>
      <c r="BF339" s="132">
        <f>BF337+AL339</f>
        <v>1</v>
      </c>
      <c r="BH339" s="129" t="str">
        <f>D339</f>
        <v>A</v>
      </c>
      <c r="BI339" s="130" t="str">
        <f t="shared" si="528"/>
        <v>Vitalia REINOL</v>
      </c>
      <c r="BJ339" s="129" t="str">
        <f>G339</f>
        <v>X</v>
      </c>
      <c r="BK339" s="130" t="str">
        <f t="shared" si="529"/>
        <v>Annigrete SUIMETS</v>
      </c>
      <c r="BL339" s="135">
        <f t="shared" si="530"/>
        <v>11</v>
      </c>
      <c r="BM339" s="135">
        <f t="shared" si="531"/>
        <v>3</v>
      </c>
      <c r="BN339" s="135">
        <f t="shared" si="532"/>
        <v>11</v>
      </c>
      <c r="BO339" s="135">
        <f t="shared" si="533"/>
        <v>7</v>
      </c>
      <c r="BP339" s="135">
        <f t="shared" si="534"/>
        <v>11</v>
      </c>
      <c r="BQ339" s="135">
        <f t="shared" si="535"/>
        <v>6</v>
      </c>
      <c r="BR339" s="135" t="str">
        <f t="shared" si="536"/>
        <v/>
      </c>
      <c r="BS339" s="135" t="str">
        <f t="shared" si="537"/>
        <v/>
      </c>
      <c r="BT339" s="135" t="str">
        <f t="shared" si="538"/>
        <v/>
      </c>
      <c r="BU339" s="135" t="str">
        <f t="shared" si="539"/>
        <v/>
      </c>
      <c r="BV339" s="136" t="str">
        <f>IF(AND(AH339=0,AJ339=0),"",AH339&amp;" - "&amp;AJ339)</f>
        <v>3 - 0</v>
      </c>
      <c r="BW339" s="138">
        <f>BW337+AK339</f>
        <v>4</v>
      </c>
      <c r="BX339" s="138">
        <f>AL339+BX337</f>
        <v>1</v>
      </c>
      <c r="BZ339" s="109" t="str">
        <f>IF(BL339="","",BI339)</f>
        <v>Vitalia REINOL</v>
      </c>
      <c r="CA339" s="109" t="str">
        <f>IF(BZ339="","",CA334)</f>
        <v>LTK Narova</v>
      </c>
      <c r="CB339" s="109" t="str">
        <f>IF(BL339="","",BK339)</f>
        <v>Annigrete SUIMETS</v>
      </c>
      <c r="CC339" s="109" t="str">
        <f>IF(CB339="","",CC334)</f>
        <v>TalTech SK / Rakvere SK</v>
      </c>
      <c r="CF339" s="109" t="str">
        <f>IF(AH339=AJ339,"",IF(AH339&gt;AJ339,E339,H339))</f>
        <v>Vitalia REINOL</v>
      </c>
      <c r="CG339" s="109" t="str">
        <f>IF(AH339=AJ339,"",IF(AH339&gt;AJ339,H339,E339))</f>
        <v>Annigrete SUIMETS</v>
      </c>
    </row>
    <row r="340" spans="1:85" hidden="1" outlineLevel="1">
      <c r="A340" s="116">
        <f t="shared" si="541"/>
        <v>34</v>
      </c>
      <c r="B340" s="87">
        <v>338</v>
      </c>
      <c r="C340" s="93">
        <v>6</v>
      </c>
      <c r="D340" s="93" t="s">
        <v>87</v>
      </c>
      <c r="E340" s="88" t="s">
        <v>127</v>
      </c>
      <c r="F340" s="93">
        <v>11</v>
      </c>
      <c r="G340" s="93" t="s">
        <v>78</v>
      </c>
      <c r="H340" s="88" t="s">
        <v>121</v>
      </c>
      <c r="I340" s="89" t="s">
        <v>82</v>
      </c>
      <c r="J340" s="89" t="s">
        <v>82</v>
      </c>
      <c r="K340" s="89" t="s">
        <v>82</v>
      </c>
      <c r="L340" s="89" t="s">
        <v>82</v>
      </c>
      <c r="M340" s="89" t="s">
        <v>82</v>
      </c>
      <c r="N340" s="87">
        <v>0</v>
      </c>
      <c r="O340" s="87">
        <v>0</v>
      </c>
      <c r="P340" s="87">
        <v>0</v>
      </c>
      <c r="Q340" s="87">
        <v>0</v>
      </c>
      <c r="R340" s="87">
        <v>0</v>
      </c>
      <c r="S340" s="87">
        <v>0</v>
      </c>
      <c r="T340" s="87">
        <v>0</v>
      </c>
      <c r="U340" s="87">
        <v>0</v>
      </c>
      <c r="V340" s="87">
        <v>0</v>
      </c>
      <c r="W340" s="87">
        <v>0</v>
      </c>
      <c r="X340" s="90">
        <v>0</v>
      </c>
      <c r="Y340" s="90">
        <v>0</v>
      </c>
      <c r="Z340" s="90">
        <v>0</v>
      </c>
      <c r="AA340" s="90">
        <v>0</v>
      </c>
      <c r="AB340" s="90">
        <v>0</v>
      </c>
      <c r="AC340" s="90">
        <v>0</v>
      </c>
      <c r="AD340" s="90">
        <v>0</v>
      </c>
      <c r="AE340" s="90">
        <v>0</v>
      </c>
      <c r="AF340" s="90">
        <v>0</v>
      </c>
      <c r="AG340" s="90">
        <v>0</v>
      </c>
      <c r="AH340" s="91">
        <v>0</v>
      </c>
      <c r="AI340" s="91" t="s">
        <v>83</v>
      </c>
      <c r="AJ340" s="91">
        <v>0</v>
      </c>
      <c r="AK340" s="128">
        <f>RANK(AH340,AH340:AJ340,1)-1</f>
        <v>0</v>
      </c>
      <c r="AL340" s="128">
        <f>RANK(AJ340,AH340:AJ340,1)-1</f>
        <v>0</v>
      </c>
      <c r="AT340" s="115"/>
      <c r="AU340" s="129" t="str">
        <f>D340</f>
        <v>C</v>
      </c>
      <c r="AV340" s="130" t="str">
        <f t="shared" si="526"/>
        <v>Arina LITVINOVA</v>
      </c>
      <c r="AW340" s="129" t="str">
        <f>G340</f>
        <v>Y</v>
      </c>
      <c r="AX340" s="130" t="str">
        <f t="shared" si="527"/>
        <v>Sirli JAANIMÄGI</v>
      </c>
      <c r="AY340" s="129" t="str">
        <f>IF(AND(N340=0,O340=0),"",N340&amp;" - "&amp;O340)</f>
        <v/>
      </c>
      <c r="AZ340" s="129" t="str">
        <f>IF(AND(P340=0,Q340=0),"",P340&amp;" - "&amp;Q340)</f>
        <v/>
      </c>
      <c r="BA340" s="129" t="str">
        <f>IF(AND(R340=0,S340=0),"",R340&amp;" - "&amp;S340)</f>
        <v/>
      </c>
      <c r="BB340" s="129" t="str">
        <f>IF(AND(T340=0,U340=0),"",T340&amp;" - "&amp;U340)</f>
        <v/>
      </c>
      <c r="BC340" s="129" t="str">
        <f>IF(AND(V340=0,W340=0),"",V340&amp;" - "&amp;W340)</f>
        <v/>
      </c>
      <c r="BD340" s="131" t="str">
        <f>IF(AND(AH340=0,AJ340=0),"",AH340&amp;" - "&amp;AJ340)</f>
        <v/>
      </c>
      <c r="BE340" s="132">
        <f>BE339+AK340</f>
        <v>4</v>
      </c>
      <c r="BF340" s="132">
        <f>BF339+AL340</f>
        <v>1</v>
      </c>
      <c r="BH340" s="129" t="str">
        <f>D340</f>
        <v>C</v>
      </c>
      <c r="BI340" s="130" t="str">
        <f t="shared" si="528"/>
        <v>Arina LITVINOVA</v>
      </c>
      <c r="BJ340" s="129" t="str">
        <f>G340</f>
        <v>Y</v>
      </c>
      <c r="BK340" s="130" t="str">
        <f t="shared" si="529"/>
        <v>Sirli JAANIMÄGI</v>
      </c>
      <c r="BL340" s="135" t="str">
        <f t="shared" si="530"/>
        <v/>
      </c>
      <c r="BM340" s="135" t="str">
        <f t="shared" si="531"/>
        <v/>
      </c>
      <c r="BN340" s="135" t="str">
        <f t="shared" si="532"/>
        <v/>
      </c>
      <c r="BO340" s="135" t="str">
        <f t="shared" si="533"/>
        <v/>
      </c>
      <c r="BP340" s="135" t="str">
        <f t="shared" si="534"/>
        <v/>
      </c>
      <c r="BQ340" s="135" t="str">
        <f t="shared" si="535"/>
        <v/>
      </c>
      <c r="BR340" s="135" t="str">
        <f t="shared" si="536"/>
        <v/>
      </c>
      <c r="BS340" s="135" t="str">
        <f t="shared" si="537"/>
        <v/>
      </c>
      <c r="BT340" s="135" t="str">
        <f t="shared" si="538"/>
        <v/>
      </c>
      <c r="BU340" s="135" t="str">
        <f t="shared" si="539"/>
        <v/>
      </c>
      <c r="BV340" s="136" t="str">
        <f>IF(AND(AH340=0,AJ340=0),"",AH340&amp;" - "&amp;AJ340)</f>
        <v/>
      </c>
      <c r="BW340" s="138">
        <f>BW339+AK340</f>
        <v>4</v>
      </c>
      <c r="BX340" s="138">
        <f>AL340+BX339</f>
        <v>1</v>
      </c>
      <c r="BZ340" s="109" t="str">
        <f>IF(BL340="","",BI340)</f>
        <v/>
      </c>
      <c r="CA340" s="109" t="str">
        <f>IF(BZ340="","",CA334)</f>
        <v/>
      </c>
      <c r="CB340" s="109" t="str">
        <f>IF(BL340="","",BK340)</f>
        <v/>
      </c>
      <c r="CC340" s="109" t="str">
        <f>IF(CB340="","",CC334)</f>
        <v/>
      </c>
      <c r="CF340" s="109" t="str">
        <f>IF(AH340=AJ340,"",IF(AH340&gt;AJ340,E340,H340))</f>
        <v/>
      </c>
      <c r="CG340" s="109" t="str">
        <f>IF(AH340=AJ340,"",IF(AH340&gt;AJ340,H340,E340))</f>
        <v/>
      </c>
    </row>
    <row r="341" spans="1:85" hidden="1" outlineLevel="1">
      <c r="A341" s="153">
        <f t="shared" si="541"/>
        <v>34</v>
      </c>
      <c r="B341" s="96">
        <v>339</v>
      </c>
      <c r="C341" s="94">
        <v>5</v>
      </c>
      <c r="D341" s="94" t="s">
        <v>84</v>
      </c>
      <c r="E341" s="95" t="s">
        <v>119</v>
      </c>
      <c r="F341" s="94">
        <v>12</v>
      </c>
      <c r="G341" s="94" t="s">
        <v>88</v>
      </c>
      <c r="H341" s="95" t="s">
        <v>123</v>
      </c>
      <c r="I341" s="89" t="s">
        <v>82</v>
      </c>
      <c r="J341" s="89" t="s">
        <v>82</v>
      </c>
      <c r="K341" s="89" t="s">
        <v>82</v>
      </c>
      <c r="L341" s="89" t="s">
        <v>82</v>
      </c>
      <c r="M341" s="89" t="s">
        <v>82</v>
      </c>
      <c r="N341" s="96">
        <v>0</v>
      </c>
      <c r="O341" s="96">
        <v>0</v>
      </c>
      <c r="P341" s="96">
        <v>0</v>
      </c>
      <c r="Q341" s="96">
        <v>0</v>
      </c>
      <c r="R341" s="96">
        <v>0</v>
      </c>
      <c r="S341" s="96">
        <v>0</v>
      </c>
      <c r="T341" s="96">
        <v>0</v>
      </c>
      <c r="U341" s="96">
        <v>0</v>
      </c>
      <c r="V341" s="96">
        <v>0</v>
      </c>
      <c r="W341" s="96">
        <v>0</v>
      </c>
      <c r="X341" s="97">
        <v>0</v>
      </c>
      <c r="Y341" s="97">
        <v>0</v>
      </c>
      <c r="Z341" s="97">
        <v>0</v>
      </c>
      <c r="AA341" s="97">
        <v>0</v>
      </c>
      <c r="AB341" s="97">
        <v>0</v>
      </c>
      <c r="AC341" s="97">
        <v>0</v>
      </c>
      <c r="AD341" s="97">
        <v>0</v>
      </c>
      <c r="AE341" s="97">
        <v>0</v>
      </c>
      <c r="AF341" s="97">
        <v>0</v>
      </c>
      <c r="AG341" s="97">
        <v>0</v>
      </c>
      <c r="AH341" s="98">
        <v>0</v>
      </c>
      <c r="AI341" s="98" t="s">
        <v>83</v>
      </c>
      <c r="AJ341" s="98">
        <v>0</v>
      </c>
      <c r="AK341" s="128">
        <f>RANK(AH341,AH341:AJ341,1)-1</f>
        <v>0</v>
      </c>
      <c r="AL341" s="128">
        <f>RANK(AJ341,AH341:AJ341,1)-1</f>
        <v>0</v>
      </c>
      <c r="AM341" s="142">
        <v>1</v>
      </c>
      <c r="AN341" s="142">
        <v>1</v>
      </c>
      <c r="AT341" s="115"/>
      <c r="AU341" s="129" t="str">
        <f>D341</f>
        <v>B</v>
      </c>
      <c r="AV341" s="130" t="str">
        <f t="shared" si="526"/>
        <v>Anastassia MELNIKOVA</v>
      </c>
      <c r="AW341" s="129" t="str">
        <f>G341</f>
        <v>Z</v>
      </c>
      <c r="AX341" s="130" t="str">
        <f t="shared" si="527"/>
        <v>Sirli ROOSVE</v>
      </c>
      <c r="AY341" s="129" t="str">
        <f>IF(AND(N341=0,O341=0),"",N341&amp;" - "&amp;O341)</f>
        <v/>
      </c>
      <c r="AZ341" s="129" t="str">
        <f>IF(AND(P341=0,Q341=0),"",P341&amp;" - "&amp;Q341)</f>
        <v/>
      </c>
      <c r="BA341" s="129" t="str">
        <f>IF(AND(R341=0,S341=0),"",R341&amp;" - "&amp;S341)</f>
        <v/>
      </c>
      <c r="BB341" s="129" t="str">
        <f>IF(AND(T341=0,U341=0),"",T341&amp;" - "&amp;U341)</f>
        <v/>
      </c>
      <c r="BC341" s="129" t="str">
        <f>IF(AND(V341=0,W341=0),"",V341&amp;" - "&amp;W341)</f>
        <v/>
      </c>
      <c r="BD341" s="131" t="str">
        <f>IF(AND(AH341=0,AJ341=0),"",AH341&amp;" - "&amp;AJ341)</f>
        <v/>
      </c>
      <c r="BE341" s="132">
        <f>BE340+AK341</f>
        <v>4</v>
      </c>
      <c r="BF341" s="132">
        <f>BF340+AL341</f>
        <v>1</v>
      </c>
      <c r="BH341" s="129" t="str">
        <f>D341</f>
        <v>B</v>
      </c>
      <c r="BI341" s="130" t="str">
        <f t="shared" si="528"/>
        <v>Anastassia MELNIKOVA</v>
      </c>
      <c r="BJ341" s="129" t="str">
        <f>G341</f>
        <v>Z</v>
      </c>
      <c r="BK341" s="130" t="str">
        <f t="shared" si="529"/>
        <v>Sirli ROOSVE</v>
      </c>
      <c r="BL341" s="135" t="str">
        <f t="shared" si="530"/>
        <v/>
      </c>
      <c r="BM341" s="135" t="str">
        <f t="shared" si="531"/>
        <v/>
      </c>
      <c r="BN341" s="135" t="str">
        <f t="shared" si="532"/>
        <v/>
      </c>
      <c r="BO341" s="135" t="str">
        <f t="shared" si="533"/>
        <v/>
      </c>
      <c r="BP341" s="135" t="str">
        <f t="shared" si="534"/>
        <v/>
      </c>
      <c r="BQ341" s="135" t="str">
        <f t="shared" si="535"/>
        <v/>
      </c>
      <c r="BR341" s="135" t="str">
        <f t="shared" si="536"/>
        <v/>
      </c>
      <c r="BS341" s="135" t="str">
        <f t="shared" si="537"/>
        <v/>
      </c>
      <c r="BT341" s="135" t="str">
        <f t="shared" si="538"/>
        <v/>
      </c>
      <c r="BU341" s="135" t="str">
        <f t="shared" si="539"/>
        <v/>
      </c>
      <c r="BV341" s="136" t="str">
        <f>IF(AND(AH341=0,AJ341=0),"",AH341&amp;" - "&amp;AJ341)</f>
        <v/>
      </c>
      <c r="BW341" s="138">
        <f>BW340+AK341</f>
        <v>4</v>
      </c>
      <c r="BX341" s="138">
        <f>AL341+BX340</f>
        <v>1</v>
      </c>
      <c r="BZ341" s="109" t="str">
        <f>IF(BL341="","",BI341)</f>
        <v/>
      </c>
      <c r="CA341" s="109" t="str">
        <f>IF(BZ341="","",CA334)</f>
        <v/>
      </c>
      <c r="CB341" s="109" t="str">
        <f>IF(BL341="","",BK341)</f>
        <v/>
      </c>
      <c r="CC341" s="109" t="str">
        <f>IF(CB341="","",CC334)</f>
        <v/>
      </c>
      <c r="CF341" s="109" t="str">
        <f>IF(AH341=AJ341,"",IF(AH341&gt;AJ341,E341,H341))</f>
        <v/>
      </c>
      <c r="CG341" s="109" t="str">
        <f>IF(AH341=AJ341,"",IF(AH341&gt;AJ341,H341,E341))</f>
        <v/>
      </c>
    </row>
    <row r="342" spans="1:85" hidden="1" outlineLevel="1">
      <c r="A342" s="154">
        <f t="shared" si="541"/>
        <v>34</v>
      </c>
      <c r="B342" s="101">
        <v>340</v>
      </c>
      <c r="C342" s="99"/>
      <c r="D342" s="99"/>
      <c r="E342" s="99"/>
      <c r="F342" s="99"/>
      <c r="G342" s="99"/>
      <c r="H342" s="99"/>
      <c r="I342" s="100"/>
      <c r="J342" s="100"/>
      <c r="K342" s="100"/>
      <c r="L342" s="100"/>
      <c r="M342" s="100"/>
      <c r="N342" s="101"/>
      <c r="O342" s="101"/>
      <c r="P342" s="101"/>
      <c r="Q342" s="101"/>
      <c r="R342" s="101"/>
      <c r="S342" s="101"/>
      <c r="T342" s="101"/>
      <c r="U342" s="101"/>
      <c r="V342" s="101"/>
      <c r="W342" s="101"/>
      <c r="X342" s="102"/>
      <c r="Y342" s="102"/>
      <c r="Z342" s="102"/>
      <c r="AA342" s="102"/>
      <c r="AB342" s="102"/>
      <c r="AC342" s="102"/>
      <c r="AD342" s="102"/>
      <c r="AE342" s="102"/>
      <c r="AF342" s="102"/>
      <c r="AG342" s="102"/>
      <c r="AH342" s="103"/>
      <c r="AI342" s="103"/>
      <c r="AJ342" s="104"/>
      <c r="AK342" s="144">
        <f>SUM(AK334:AK341)</f>
        <v>4</v>
      </c>
      <c r="AL342" s="144">
        <f>SUM(AL334:AL341)</f>
        <v>1</v>
      </c>
      <c r="AM342" s="145" t="str">
        <f>IF(OR(ISNA(E334),AK342=AL342),"",IF(D333&lt;G333,AK342&amp;" - "&amp;AL342,AL342&amp;" - "&amp;AK342))</f>
        <v>4 - 1</v>
      </c>
      <c r="AN342" s="145">
        <f>IF(OR(ISNA(E334),AK342=AL342),"",IF(VALUE(LEFT(AM342))&gt;VALUE(RIGHT(AM342)),2,1))</f>
        <v>2</v>
      </c>
      <c r="AT342" s="146"/>
      <c r="AU342" s="147"/>
      <c r="AV342" s="148"/>
      <c r="AW342" s="147"/>
      <c r="AX342" s="148"/>
      <c r="AY342" s="147"/>
      <c r="AZ342" s="147"/>
      <c r="BA342" s="147"/>
      <c r="BB342" s="147"/>
      <c r="BC342" s="149"/>
      <c r="BD342" s="150"/>
      <c r="BE342" s="151"/>
      <c r="BF342" s="151"/>
      <c r="BZ342" t="s">
        <v>140</v>
      </c>
      <c r="CF342" s="109" t="s">
        <v>140</v>
      </c>
      <c r="CG342" s="109"/>
    </row>
    <row r="343" spans="1:85" s="109" customFormat="1" hidden="1" outlineLevel="1">
      <c r="A343" s="152">
        <f t="shared" si="541"/>
        <v>35</v>
      </c>
      <c r="B343" s="79">
        <v>341</v>
      </c>
      <c r="C343" s="79">
        <v>3</v>
      </c>
      <c r="D343" s="80">
        <v>8</v>
      </c>
      <c r="E343" s="81" t="s">
        <v>18</v>
      </c>
      <c r="F343" s="79">
        <v>9</v>
      </c>
      <c r="G343" s="80">
        <v>1</v>
      </c>
      <c r="H343" s="81" t="s">
        <v>27</v>
      </c>
      <c r="I343" s="82"/>
      <c r="J343" s="83"/>
      <c r="K343" s="83"/>
      <c r="L343" s="83"/>
      <c r="M343" s="83"/>
      <c r="N343" s="84"/>
      <c r="O343" s="84"/>
      <c r="P343" s="84"/>
      <c r="Q343" s="84"/>
      <c r="R343" s="84"/>
      <c r="S343" s="84"/>
      <c r="T343" s="84"/>
      <c r="U343" s="84"/>
      <c r="V343" s="84"/>
      <c r="W343" s="84"/>
      <c r="X343" s="85"/>
      <c r="Y343" s="85"/>
      <c r="Z343" s="85"/>
      <c r="AA343" s="85"/>
      <c r="AB343" s="85"/>
      <c r="AC343" s="85"/>
      <c r="AD343" s="85"/>
      <c r="AE343" s="85"/>
      <c r="AF343" s="85"/>
      <c r="AG343" s="85"/>
      <c r="AH343" s="85"/>
      <c r="AI343" s="85"/>
      <c r="AJ343" s="86"/>
      <c r="AO343" s="109" t="s">
        <v>132</v>
      </c>
      <c r="AP343" s="109" t="s">
        <v>132</v>
      </c>
      <c r="AT343" s="119" t="str">
        <f>"Match no "&amp;A343</f>
        <v>Match no 35</v>
      </c>
      <c r="AU343" s="120">
        <f>BE351</f>
        <v>0</v>
      </c>
      <c r="AV343" s="121" t="str">
        <f t="shared" ref="AV343:AV351" si="542">E343</f>
        <v>-</v>
      </c>
      <c r="AW343" s="120">
        <f>BF351</f>
        <v>0</v>
      </c>
      <c r="AX343" s="121" t="str">
        <f t="shared" ref="AX343:AX351" si="543">H343</f>
        <v>Maardu LTK</v>
      </c>
      <c r="AY343" s="122" t="s">
        <v>133</v>
      </c>
      <c r="AZ343" s="122" t="s">
        <v>134</v>
      </c>
      <c r="BA343" s="122" t="s">
        <v>135</v>
      </c>
      <c r="BB343" s="122" t="s">
        <v>136</v>
      </c>
      <c r="BC343" s="122" t="s">
        <v>137</v>
      </c>
      <c r="BD343" s="123" t="s">
        <v>138</v>
      </c>
      <c r="BE343" s="292" t="s">
        <v>139</v>
      </c>
      <c r="BF343" s="292"/>
      <c r="BH343" s="124">
        <f>AK352</f>
        <v>0</v>
      </c>
      <c r="BI343" s="125" t="str">
        <f t="shared" ref="BI343:BI351" si="544">E343</f>
        <v>-</v>
      </c>
      <c r="BJ343" s="124">
        <f>AL352</f>
        <v>0</v>
      </c>
      <c r="BK343" s="125" t="str">
        <f t="shared" ref="BK343:BK351" si="545">H343</f>
        <v>Maardu LTK</v>
      </c>
      <c r="BL343" s="287" t="s">
        <v>133</v>
      </c>
      <c r="BM343" s="288"/>
      <c r="BN343" s="287" t="s">
        <v>134</v>
      </c>
      <c r="BO343" s="288"/>
      <c r="BP343" s="287" t="s">
        <v>135</v>
      </c>
      <c r="BQ343" s="288"/>
      <c r="BR343" s="287" t="s">
        <v>136</v>
      </c>
      <c r="BS343" s="288"/>
      <c r="BT343" s="287" t="s">
        <v>137</v>
      </c>
      <c r="BU343" s="288"/>
      <c r="BV343" s="126" t="s">
        <v>138</v>
      </c>
      <c r="BW343" s="289" t="s">
        <v>139</v>
      </c>
      <c r="BX343" s="290"/>
      <c r="BZ343" s="109" t="s">
        <v>140</v>
      </c>
      <c r="CF343" s="109" t="s">
        <v>140</v>
      </c>
    </row>
    <row r="344" spans="1:85" s="109" customFormat="1" hidden="1" outlineLevel="1">
      <c r="A344" s="116">
        <f t="shared" si="541"/>
        <v>35</v>
      </c>
      <c r="B344" s="87">
        <v>342</v>
      </c>
      <c r="C344" s="87">
        <v>4</v>
      </c>
      <c r="D344" s="87" t="s">
        <v>77</v>
      </c>
      <c r="E344" s="88" t="e">
        <v>#N/A</v>
      </c>
      <c r="F344" s="87">
        <v>11</v>
      </c>
      <c r="G344" s="87" t="s">
        <v>78</v>
      </c>
      <c r="H344" s="88" t="e">
        <v>#N/A</v>
      </c>
      <c r="I344" s="89" t="s">
        <v>82</v>
      </c>
      <c r="J344" s="89" t="s">
        <v>82</v>
      </c>
      <c r="K344" s="89" t="s">
        <v>82</v>
      </c>
      <c r="L344" s="89" t="s">
        <v>82</v>
      </c>
      <c r="M344" s="89" t="s">
        <v>82</v>
      </c>
      <c r="N344" s="87">
        <v>0</v>
      </c>
      <c r="O344" s="87">
        <v>0</v>
      </c>
      <c r="P344" s="87">
        <v>0</v>
      </c>
      <c r="Q344" s="87">
        <v>0</v>
      </c>
      <c r="R344" s="87">
        <v>0</v>
      </c>
      <c r="S344" s="87">
        <v>0</v>
      </c>
      <c r="T344" s="87">
        <v>0</v>
      </c>
      <c r="U344" s="87">
        <v>0</v>
      </c>
      <c r="V344" s="87">
        <v>0</v>
      </c>
      <c r="W344" s="87">
        <v>0</v>
      </c>
      <c r="X344" s="90">
        <v>0</v>
      </c>
      <c r="Y344" s="90">
        <v>0</v>
      </c>
      <c r="Z344" s="90">
        <v>0</v>
      </c>
      <c r="AA344" s="90">
        <v>0</v>
      </c>
      <c r="AB344" s="90">
        <v>0</v>
      </c>
      <c r="AC344" s="90">
        <v>0</v>
      </c>
      <c r="AD344" s="90">
        <v>0</v>
      </c>
      <c r="AE344" s="90">
        <v>0</v>
      </c>
      <c r="AF344" s="90">
        <v>0</v>
      </c>
      <c r="AG344" s="90">
        <v>0</v>
      </c>
      <c r="AH344" s="91">
        <v>0</v>
      </c>
      <c r="AI344" s="91" t="s">
        <v>83</v>
      </c>
      <c r="AJ344" s="91">
        <v>0</v>
      </c>
      <c r="AK344" s="128">
        <f>RANK(AH344,AH344:AJ344,1)-1</f>
        <v>0</v>
      </c>
      <c r="AL344" s="128">
        <f>RANK(AJ344,AH344:AJ344,1)-1</f>
        <v>0</v>
      </c>
      <c r="AT344" s="115" t="str">
        <f>VLOOKUP(A343,Voor,4)&amp;" kell "&amp;TEXT(VLOOKUP(A343,Voor,5),"hh:mm")</f>
        <v>II voor kell 12:30</v>
      </c>
      <c r="AU344" s="129" t="str">
        <f>D344</f>
        <v>A</v>
      </c>
      <c r="AV344" s="130" t="e">
        <f t="shared" si="542"/>
        <v>#N/A</v>
      </c>
      <c r="AW344" s="129" t="str">
        <f>G344</f>
        <v>Y</v>
      </c>
      <c r="AX344" s="130" t="e">
        <f t="shared" si="543"/>
        <v>#N/A</v>
      </c>
      <c r="AY344" s="129" t="str">
        <f>IF(AND(N344=0,O344=0),"",N344&amp;" - "&amp;O344)</f>
        <v/>
      </c>
      <c r="AZ344" s="129" t="str">
        <f>IF(AND(P344=0,Q344=0),"",P344&amp;" - "&amp;Q344)</f>
        <v/>
      </c>
      <c r="BA344" s="129" t="str">
        <f>IF(AND(R344=0,S344=0),"",R344&amp;" - "&amp;S344)</f>
        <v/>
      </c>
      <c r="BB344" s="129" t="str">
        <f>IF(AND(T344=0,U344=0),"",T344&amp;" - "&amp;U344)</f>
        <v/>
      </c>
      <c r="BC344" s="129" t="str">
        <f>IF(AND(V344=0,W344=0),"",V344&amp;" - "&amp;W344)</f>
        <v/>
      </c>
      <c r="BD344" s="131" t="str">
        <f>IF(AND(AH344=0,AJ344=0),"",AH344&amp;" - "&amp;AJ344)</f>
        <v/>
      </c>
      <c r="BE344" s="132">
        <f>AK344</f>
        <v>0</v>
      </c>
      <c r="BF344" s="132">
        <f>AL344</f>
        <v>0</v>
      </c>
      <c r="BH344" s="133" t="str">
        <f>D344</f>
        <v>A</v>
      </c>
      <c r="BI344" s="134" t="e">
        <f t="shared" si="544"/>
        <v>#N/A</v>
      </c>
      <c r="BJ344" s="133" t="str">
        <f>G344</f>
        <v>Y</v>
      </c>
      <c r="BK344" s="134" t="e">
        <f t="shared" si="545"/>
        <v>#N/A</v>
      </c>
      <c r="BL344" s="135" t="str">
        <f t="shared" ref="BL344:BL351" si="546">IF(AND(N344=0,O344=0),"",N344)</f>
        <v/>
      </c>
      <c r="BM344" s="135" t="str">
        <f t="shared" ref="BM344:BM351" si="547">IF(AND(N344=0,O344=0),"",O344)</f>
        <v/>
      </c>
      <c r="BN344" s="135" t="str">
        <f t="shared" ref="BN344:BN351" si="548">IF(AND(P344=0,Q344=0),"",P344)</f>
        <v/>
      </c>
      <c r="BO344" s="135" t="str">
        <f t="shared" ref="BO344:BO351" si="549">IF(AND(P344=0,Q344=0),"",Q344)</f>
        <v/>
      </c>
      <c r="BP344" s="135" t="str">
        <f t="shared" ref="BP344:BP351" si="550">IF(AND(R344=0,S344=0),"",R344)</f>
        <v/>
      </c>
      <c r="BQ344" s="135" t="str">
        <f t="shared" ref="BQ344:BQ351" si="551">IF(AND(R344=0,S344=0),"",S344)</f>
        <v/>
      </c>
      <c r="BR344" s="135" t="str">
        <f t="shared" ref="BR344:BR351" si="552">IF(AND(T344=0,U344=0),"",T344)</f>
        <v/>
      </c>
      <c r="BS344" s="135" t="str">
        <f t="shared" ref="BS344:BS351" si="553">IF(AND(T344=0,U344=0),"",U344)</f>
        <v/>
      </c>
      <c r="BT344" s="135" t="str">
        <f t="shared" ref="BT344:BT351" si="554">IF(AND(V344=0,W344=0),"",V344)</f>
        <v/>
      </c>
      <c r="BU344" s="135" t="str">
        <f t="shared" ref="BU344:BU351" si="555">IF(AND(V344=0,W344=0),"",W344)</f>
        <v/>
      </c>
      <c r="BV344" s="136" t="str">
        <f>IF(AND(AH344=0,AJ344=0),"",AH344&amp;" - "&amp;AJ344)</f>
        <v/>
      </c>
      <c r="BW344" s="137">
        <f>AK344</f>
        <v>0</v>
      </c>
      <c r="BX344" s="137">
        <f>AL344</f>
        <v>0</v>
      </c>
      <c r="BZ344" s="109" t="str">
        <f>IF(BL344="","",BI344)</f>
        <v/>
      </c>
      <c r="CA344" s="109" t="str">
        <f>IF(BZ344="","",BI343)</f>
        <v/>
      </c>
      <c r="CB344" s="109" t="str">
        <f>IF(BL344="","",BK344)</f>
        <v/>
      </c>
      <c r="CC344" s="109" t="str">
        <f>IF(CB344="","",BK343)</f>
        <v/>
      </c>
      <c r="CF344" s="109" t="str">
        <f>IF(AH344=AJ344,"",IF(AH344&gt;AJ344,E344,H344))</f>
        <v/>
      </c>
      <c r="CG344" s="109" t="str">
        <f>IF(AH344=AJ344,"",IF(AH344&gt;AJ344,H344,E344))</f>
        <v/>
      </c>
    </row>
    <row r="345" spans="1:85" s="109" customFormat="1" hidden="1" outlineLevel="1">
      <c r="A345" s="116">
        <f t="shared" si="541"/>
        <v>35</v>
      </c>
      <c r="B345" s="87">
        <v>343</v>
      </c>
      <c r="C345" s="87">
        <v>5</v>
      </c>
      <c r="D345" s="87" t="s">
        <v>84</v>
      </c>
      <c r="E345" s="88" t="e">
        <v>#N/A</v>
      </c>
      <c r="F345" s="87">
        <v>10</v>
      </c>
      <c r="G345" s="87" t="s">
        <v>85</v>
      </c>
      <c r="H345" s="88" t="e">
        <v>#N/A</v>
      </c>
      <c r="I345" s="89" t="s">
        <v>82</v>
      </c>
      <c r="J345" s="89" t="s">
        <v>82</v>
      </c>
      <c r="K345" s="89" t="s">
        <v>82</v>
      </c>
      <c r="L345" s="89" t="s">
        <v>82</v>
      </c>
      <c r="M345" s="89" t="s">
        <v>82</v>
      </c>
      <c r="N345" s="87">
        <v>0</v>
      </c>
      <c r="O345" s="87">
        <v>0</v>
      </c>
      <c r="P345" s="87">
        <v>0</v>
      </c>
      <c r="Q345" s="87">
        <v>0</v>
      </c>
      <c r="R345" s="87">
        <v>0</v>
      </c>
      <c r="S345" s="87">
        <v>0</v>
      </c>
      <c r="T345" s="87">
        <v>0</v>
      </c>
      <c r="U345" s="87">
        <v>0</v>
      </c>
      <c r="V345" s="87">
        <v>0</v>
      </c>
      <c r="W345" s="87">
        <v>0</v>
      </c>
      <c r="X345" s="90">
        <v>0</v>
      </c>
      <c r="Y345" s="90">
        <v>0</v>
      </c>
      <c r="Z345" s="90">
        <v>0</v>
      </c>
      <c r="AA345" s="90">
        <v>0</v>
      </c>
      <c r="AB345" s="90">
        <v>0</v>
      </c>
      <c r="AC345" s="90">
        <v>0</v>
      </c>
      <c r="AD345" s="90">
        <v>0</v>
      </c>
      <c r="AE345" s="90">
        <v>0</v>
      </c>
      <c r="AF345" s="90">
        <v>0</v>
      </c>
      <c r="AG345" s="90">
        <v>0</v>
      </c>
      <c r="AH345" s="91">
        <v>0</v>
      </c>
      <c r="AI345" s="91" t="s">
        <v>83</v>
      </c>
      <c r="AJ345" s="91">
        <v>0</v>
      </c>
      <c r="AK345" s="128">
        <f>RANK(AH345,AH345:AJ345,1)-1</f>
        <v>0</v>
      </c>
      <c r="AL345" s="128">
        <f>RANK(AJ345,AH345:AJ345,1)-1</f>
        <v>0</v>
      </c>
      <c r="AT345" s="115" t="str">
        <f>"Laud: "&amp;VLOOKUP(A343,Voor,8)</f>
        <v>Laud: 0</v>
      </c>
      <c r="AU345" s="129" t="str">
        <f>D345</f>
        <v>B</v>
      </c>
      <c r="AV345" s="130" t="e">
        <f t="shared" si="542"/>
        <v>#N/A</v>
      </c>
      <c r="AW345" s="129" t="str">
        <f>G345</f>
        <v>X</v>
      </c>
      <c r="AX345" s="130" t="e">
        <f t="shared" si="543"/>
        <v>#N/A</v>
      </c>
      <c r="AY345" s="129" t="str">
        <f>IF(AND(N345=0,O345=0),"",N345&amp;" - "&amp;O345)</f>
        <v/>
      </c>
      <c r="AZ345" s="129" t="str">
        <f>IF(AND(P345=0,Q345=0),"",P345&amp;" - "&amp;Q345)</f>
        <v/>
      </c>
      <c r="BA345" s="129" t="str">
        <f>IF(AND(R345=0,S345=0),"",R345&amp;" - "&amp;S345)</f>
        <v/>
      </c>
      <c r="BB345" s="129" t="str">
        <f>IF(AND(T345=0,U345=0),"",T345&amp;" - "&amp;U345)</f>
        <v/>
      </c>
      <c r="BC345" s="129" t="str">
        <f>IF(AND(V345=0,W345=0),"",V345&amp;" - "&amp;W345)</f>
        <v/>
      </c>
      <c r="BD345" s="131" t="str">
        <f>IF(AND(AH345=0,AJ345=0),"",AH345&amp;" - "&amp;AJ345)</f>
        <v/>
      </c>
      <c r="BE345" s="132">
        <f t="shared" ref="BE345:BF347" si="556">BE344+AK345</f>
        <v>0</v>
      </c>
      <c r="BF345" s="132">
        <f t="shared" si="556"/>
        <v>0</v>
      </c>
      <c r="BH345" s="129" t="str">
        <f>D345</f>
        <v>B</v>
      </c>
      <c r="BI345" s="130" t="e">
        <f t="shared" si="544"/>
        <v>#N/A</v>
      </c>
      <c r="BJ345" s="129" t="str">
        <f>G345</f>
        <v>X</v>
      </c>
      <c r="BK345" s="130" t="e">
        <f t="shared" si="545"/>
        <v>#N/A</v>
      </c>
      <c r="BL345" s="135" t="str">
        <f t="shared" si="546"/>
        <v/>
      </c>
      <c r="BM345" s="135" t="str">
        <f t="shared" si="547"/>
        <v/>
      </c>
      <c r="BN345" s="135" t="str">
        <f t="shared" si="548"/>
        <v/>
      </c>
      <c r="BO345" s="135" t="str">
        <f t="shared" si="549"/>
        <v/>
      </c>
      <c r="BP345" s="135" t="str">
        <f t="shared" si="550"/>
        <v/>
      </c>
      <c r="BQ345" s="135" t="str">
        <f t="shared" si="551"/>
        <v/>
      </c>
      <c r="BR345" s="135" t="str">
        <f t="shared" si="552"/>
        <v/>
      </c>
      <c r="BS345" s="135" t="str">
        <f t="shared" si="553"/>
        <v/>
      </c>
      <c r="BT345" s="135" t="str">
        <f t="shared" si="554"/>
        <v/>
      </c>
      <c r="BU345" s="135" t="str">
        <f t="shared" si="555"/>
        <v/>
      </c>
      <c r="BV345" s="136" t="str">
        <f>IF(AND(AH345=0,AJ345=0),"",AH345&amp;" - "&amp;AJ345)</f>
        <v/>
      </c>
      <c r="BW345" s="138">
        <f>BW344+AK345</f>
        <v>0</v>
      </c>
      <c r="BX345" s="138">
        <f>AL345+BX344</f>
        <v>0</v>
      </c>
      <c r="BZ345" s="109" t="str">
        <f>IF(BL345="","",BI345)</f>
        <v/>
      </c>
      <c r="CA345" s="109" t="str">
        <f>IF(BZ345="","",CA344)</f>
        <v/>
      </c>
      <c r="CB345" s="109" t="str">
        <f>IF(BL345="","",BK345)</f>
        <v/>
      </c>
      <c r="CC345" s="109" t="str">
        <f>IF(CB345="","",CC344)</f>
        <v/>
      </c>
      <c r="CF345" s="109" t="str">
        <f>IF(AH345=AJ345,"",IF(AH345&gt;AJ345,E345,H345))</f>
        <v/>
      </c>
      <c r="CG345" s="109" t="str">
        <f>IF(AH345=AJ345,"",IF(AH345&gt;AJ345,H345,E345))</f>
        <v/>
      </c>
    </row>
    <row r="346" spans="1:85" s="109" customFormat="1" hidden="1" outlineLevel="1">
      <c r="A346" s="116">
        <f t="shared" si="541"/>
        <v>35</v>
      </c>
      <c r="B346" s="87">
        <v>344</v>
      </c>
      <c r="C346" s="87">
        <v>6</v>
      </c>
      <c r="D346" s="87" t="s">
        <v>87</v>
      </c>
      <c r="E346" s="88" t="e">
        <v>#N/A</v>
      </c>
      <c r="F346" s="87">
        <v>12</v>
      </c>
      <c r="G346" s="87" t="s">
        <v>88</v>
      </c>
      <c r="H346" s="88" t="e">
        <v>#N/A</v>
      </c>
      <c r="I346" s="89" t="s">
        <v>82</v>
      </c>
      <c r="J346" s="89" t="s">
        <v>82</v>
      </c>
      <c r="K346" s="89" t="s">
        <v>82</v>
      </c>
      <c r="L346" s="89" t="s">
        <v>82</v>
      </c>
      <c r="M346" s="89" t="s">
        <v>82</v>
      </c>
      <c r="N346" s="87">
        <v>0</v>
      </c>
      <c r="O346" s="87">
        <v>0</v>
      </c>
      <c r="P346" s="87">
        <v>0</v>
      </c>
      <c r="Q346" s="87">
        <v>0</v>
      </c>
      <c r="R346" s="87">
        <v>0</v>
      </c>
      <c r="S346" s="87">
        <v>0</v>
      </c>
      <c r="T346" s="87">
        <v>0</v>
      </c>
      <c r="U346" s="87">
        <v>0</v>
      </c>
      <c r="V346" s="87">
        <v>0</v>
      </c>
      <c r="W346" s="87">
        <v>0</v>
      </c>
      <c r="X346" s="90">
        <v>0</v>
      </c>
      <c r="Y346" s="90">
        <v>0</v>
      </c>
      <c r="Z346" s="90">
        <v>0</v>
      </c>
      <c r="AA346" s="90">
        <v>0</v>
      </c>
      <c r="AB346" s="90">
        <v>0</v>
      </c>
      <c r="AC346" s="90">
        <v>0</v>
      </c>
      <c r="AD346" s="90">
        <v>0</v>
      </c>
      <c r="AE346" s="90">
        <v>0</v>
      </c>
      <c r="AF346" s="90">
        <v>0</v>
      </c>
      <c r="AG346" s="90">
        <v>0</v>
      </c>
      <c r="AH346" s="91">
        <v>0</v>
      </c>
      <c r="AI346" s="91" t="s">
        <v>83</v>
      </c>
      <c r="AJ346" s="91">
        <v>0</v>
      </c>
      <c r="AK346" s="128">
        <f>RANK(AH346,AH346:AJ346,1)-1</f>
        <v>0</v>
      </c>
      <c r="AL346" s="128">
        <f>RANK(AJ346,AH346:AJ346,1)-1</f>
        <v>0</v>
      </c>
      <c r="AT346" s="115"/>
      <c r="AU346" s="129" t="str">
        <f>D346</f>
        <v>C</v>
      </c>
      <c r="AV346" s="130" t="e">
        <f t="shared" si="542"/>
        <v>#N/A</v>
      </c>
      <c r="AW346" s="129" t="str">
        <f>G346</f>
        <v>Z</v>
      </c>
      <c r="AX346" s="130" t="e">
        <f t="shared" si="543"/>
        <v>#N/A</v>
      </c>
      <c r="AY346" s="129" t="str">
        <f>IF(AND(N346=0,O346=0),"",N346&amp;" - "&amp;O346)</f>
        <v/>
      </c>
      <c r="AZ346" s="129" t="str">
        <f>IF(AND(P346=0,Q346=0),"",P346&amp;" - "&amp;Q346)</f>
        <v/>
      </c>
      <c r="BA346" s="129" t="str">
        <f>IF(AND(R346=0,S346=0),"",R346&amp;" - "&amp;S346)</f>
        <v/>
      </c>
      <c r="BB346" s="129" t="str">
        <f>IF(AND(T346=0,U346=0),"",T346&amp;" - "&amp;U346)</f>
        <v/>
      </c>
      <c r="BC346" s="129" t="str">
        <f>IF(AND(V346=0,W346=0),"",V346&amp;" - "&amp;W346)</f>
        <v/>
      </c>
      <c r="BD346" s="131" t="str">
        <f>IF(AND(AH346=0,AJ346=0),"",AH346&amp;" - "&amp;AJ346)</f>
        <v/>
      </c>
      <c r="BE346" s="132">
        <f t="shared" si="556"/>
        <v>0</v>
      </c>
      <c r="BF346" s="132">
        <f t="shared" si="556"/>
        <v>0</v>
      </c>
      <c r="BH346" s="129" t="str">
        <f>D346</f>
        <v>C</v>
      </c>
      <c r="BI346" s="130" t="e">
        <f t="shared" si="544"/>
        <v>#N/A</v>
      </c>
      <c r="BJ346" s="129" t="str">
        <f>G346</f>
        <v>Z</v>
      </c>
      <c r="BK346" s="130" t="e">
        <f t="shared" si="545"/>
        <v>#N/A</v>
      </c>
      <c r="BL346" s="135" t="str">
        <f t="shared" si="546"/>
        <v/>
      </c>
      <c r="BM346" s="135" t="str">
        <f t="shared" si="547"/>
        <v/>
      </c>
      <c r="BN346" s="135" t="str">
        <f t="shared" si="548"/>
        <v/>
      </c>
      <c r="BO346" s="135" t="str">
        <f t="shared" si="549"/>
        <v/>
      </c>
      <c r="BP346" s="135" t="str">
        <f t="shared" si="550"/>
        <v/>
      </c>
      <c r="BQ346" s="135" t="str">
        <f t="shared" si="551"/>
        <v/>
      </c>
      <c r="BR346" s="135" t="str">
        <f t="shared" si="552"/>
        <v/>
      </c>
      <c r="BS346" s="135" t="str">
        <f t="shared" si="553"/>
        <v/>
      </c>
      <c r="BT346" s="135" t="str">
        <f t="shared" si="554"/>
        <v/>
      </c>
      <c r="BU346" s="135" t="str">
        <f t="shared" si="555"/>
        <v/>
      </c>
      <c r="BV346" s="136" t="str">
        <f>IF(AND(AH346=0,AJ346=0),"",AH346&amp;" - "&amp;AJ346)</f>
        <v/>
      </c>
      <c r="BW346" s="138">
        <f>BW345+AK346</f>
        <v>0</v>
      </c>
      <c r="BX346" s="138">
        <f>AL346+BX345</f>
        <v>0</v>
      </c>
      <c r="BZ346" s="109" t="str">
        <f>IF(BL346="","",BI346)</f>
        <v/>
      </c>
      <c r="CA346" s="109" t="str">
        <f>IF(BZ346="","",CA344)</f>
        <v/>
      </c>
      <c r="CB346" s="109" t="str">
        <f>IF(BL346="","",BK346)</f>
        <v/>
      </c>
      <c r="CC346" s="109" t="str">
        <f>IF(CB346="","",CC344)</f>
        <v/>
      </c>
      <c r="CF346" s="109" t="str">
        <f>IF(AH346=AJ346,"",IF(AH346&gt;AJ346,E346,H346))</f>
        <v/>
      </c>
      <c r="CG346" s="109" t="str">
        <f>IF(AH346=AJ346,"",IF(AH346&gt;AJ346,H346,E346))</f>
        <v/>
      </c>
    </row>
    <row r="347" spans="1:85" s="109" customFormat="1" hidden="1" outlineLevel="1">
      <c r="A347" s="116">
        <f t="shared" si="541"/>
        <v>35</v>
      </c>
      <c r="B347" s="87">
        <v>345</v>
      </c>
      <c r="C347" s="92">
        <v>7</v>
      </c>
      <c r="D347" s="87"/>
      <c r="E347" s="88" t="e">
        <v>#N/A</v>
      </c>
      <c r="F347" s="92">
        <v>13</v>
      </c>
      <c r="G347" s="87"/>
      <c r="H347" s="88" t="e">
        <v>#N/A</v>
      </c>
      <c r="I347" s="291" t="s">
        <v>82</v>
      </c>
      <c r="J347" s="291" t="s">
        <v>82</v>
      </c>
      <c r="K347" s="291" t="s">
        <v>82</v>
      </c>
      <c r="L347" s="291" t="s">
        <v>82</v>
      </c>
      <c r="M347" s="291" t="s">
        <v>82</v>
      </c>
      <c r="N347" s="285">
        <v>0</v>
      </c>
      <c r="O347" s="285">
        <v>0</v>
      </c>
      <c r="P347" s="285">
        <v>0</v>
      </c>
      <c r="Q347" s="285">
        <v>0</v>
      </c>
      <c r="R347" s="285">
        <v>0</v>
      </c>
      <c r="S347" s="285">
        <v>0</v>
      </c>
      <c r="T347" s="285">
        <v>0</v>
      </c>
      <c r="U347" s="285">
        <v>0</v>
      </c>
      <c r="V347" s="285">
        <v>0</v>
      </c>
      <c r="W347" s="285">
        <v>0</v>
      </c>
      <c r="X347" s="293">
        <v>0</v>
      </c>
      <c r="Y347" s="293">
        <v>0</v>
      </c>
      <c r="Z347" s="293">
        <v>0</v>
      </c>
      <c r="AA347" s="293">
        <v>0</v>
      </c>
      <c r="AB347" s="293">
        <v>0</v>
      </c>
      <c r="AC347" s="293">
        <v>0</v>
      </c>
      <c r="AD347" s="293">
        <v>0</v>
      </c>
      <c r="AE347" s="293">
        <v>0</v>
      </c>
      <c r="AF347" s="293">
        <v>0</v>
      </c>
      <c r="AG347" s="293">
        <v>0</v>
      </c>
      <c r="AH347" s="295">
        <v>0</v>
      </c>
      <c r="AI347" s="295" t="s">
        <v>83</v>
      </c>
      <c r="AJ347" s="295">
        <v>0</v>
      </c>
      <c r="AK347" s="298">
        <f>RANK(AH347,AH347:AJ347,1)-1</f>
        <v>0</v>
      </c>
      <c r="AL347" s="299">
        <f>RANK(AJ347,AH347:AJ347,1)-1</f>
        <v>0</v>
      </c>
      <c r="AT347" s="115"/>
      <c r="AU347" s="300" t="s">
        <v>143</v>
      </c>
      <c r="AV347" s="130" t="e">
        <f t="shared" si="542"/>
        <v>#N/A</v>
      </c>
      <c r="AW347" s="300" t="s">
        <v>143</v>
      </c>
      <c r="AX347" s="130" t="e">
        <f t="shared" si="543"/>
        <v>#N/A</v>
      </c>
      <c r="AY347" s="302" t="str">
        <f>IF(AND(N347=0,O347=0),"",N347&amp;" - "&amp;O347)</f>
        <v/>
      </c>
      <c r="AZ347" s="302" t="str">
        <f>IF(AND(P347=0,Q347=0),"",P347&amp;" - "&amp;Q347)</f>
        <v/>
      </c>
      <c r="BA347" s="302" t="str">
        <f>IF(AND(R347=0,S347=0),"",R347&amp;" - "&amp;S347)</f>
        <v/>
      </c>
      <c r="BB347" s="302" t="str">
        <f>IF(AND(T347=0,U347=0),"",T347&amp;" - "&amp;U347)</f>
        <v/>
      </c>
      <c r="BC347" s="302" t="str">
        <f>IF(AND(V347=0,W347=0),"",V347&amp;" - "&amp;W347)</f>
        <v/>
      </c>
      <c r="BD347" s="309" t="str">
        <f>IF(AND(AH347=0,AJ347=0),"",AH347&amp;" - "&amp;AJ347)</f>
        <v/>
      </c>
      <c r="BE347" s="297">
        <f t="shared" si="556"/>
        <v>0</v>
      </c>
      <c r="BF347" s="297">
        <f t="shared" si="556"/>
        <v>0</v>
      </c>
      <c r="BH347" s="129"/>
      <c r="BI347" s="130" t="e">
        <f t="shared" si="544"/>
        <v>#N/A</v>
      </c>
      <c r="BJ347" s="129"/>
      <c r="BK347" s="130" t="e">
        <f t="shared" si="545"/>
        <v>#N/A</v>
      </c>
      <c r="BL347" s="305" t="str">
        <f t="shared" si="546"/>
        <v/>
      </c>
      <c r="BM347" s="305" t="str">
        <f t="shared" si="547"/>
        <v/>
      </c>
      <c r="BN347" s="305" t="str">
        <f t="shared" si="548"/>
        <v/>
      </c>
      <c r="BO347" s="305" t="str">
        <f t="shared" si="549"/>
        <v/>
      </c>
      <c r="BP347" s="305" t="str">
        <f t="shared" si="550"/>
        <v/>
      </c>
      <c r="BQ347" s="305" t="str">
        <f t="shared" si="551"/>
        <v/>
      </c>
      <c r="BR347" s="305" t="str">
        <f t="shared" si="552"/>
        <v/>
      </c>
      <c r="BS347" s="305" t="str">
        <f t="shared" si="553"/>
        <v/>
      </c>
      <c r="BT347" s="305" t="str">
        <f t="shared" si="554"/>
        <v/>
      </c>
      <c r="BU347" s="305" t="str">
        <f t="shared" si="555"/>
        <v/>
      </c>
      <c r="BV347" s="307" t="str">
        <f>IF(AND(AH347=0,AJ347=0),"",AH347&amp;" - "&amp;AJ347)</f>
        <v/>
      </c>
      <c r="BW347" s="303">
        <f>AK347+BW346</f>
        <v>0</v>
      </c>
      <c r="BX347" s="303">
        <f>AL347+BX346</f>
        <v>0</v>
      </c>
    </row>
    <row r="348" spans="1:85" s="109" customFormat="1" hidden="1" outlineLevel="1">
      <c r="A348" s="116">
        <f t="shared" si="541"/>
        <v>35</v>
      </c>
      <c r="B348" s="87">
        <v>346</v>
      </c>
      <c r="C348" s="92">
        <v>8</v>
      </c>
      <c r="D348" s="87"/>
      <c r="E348" s="88" t="e">
        <v>#N/A</v>
      </c>
      <c r="F348" s="92">
        <v>14</v>
      </c>
      <c r="G348" s="87"/>
      <c r="H348" s="88" t="e">
        <v>#N/A</v>
      </c>
      <c r="I348" s="291"/>
      <c r="J348" s="291"/>
      <c r="K348" s="291"/>
      <c r="L348" s="291"/>
      <c r="M348" s="291"/>
      <c r="N348" s="286"/>
      <c r="O348" s="286"/>
      <c r="P348" s="286"/>
      <c r="Q348" s="286"/>
      <c r="R348" s="286"/>
      <c r="S348" s="286"/>
      <c r="T348" s="286"/>
      <c r="U348" s="286"/>
      <c r="V348" s="286"/>
      <c r="W348" s="286"/>
      <c r="X348" s="294"/>
      <c r="Y348" s="294"/>
      <c r="Z348" s="294"/>
      <c r="AA348" s="294"/>
      <c r="AB348" s="294"/>
      <c r="AC348" s="294"/>
      <c r="AD348" s="294"/>
      <c r="AE348" s="294"/>
      <c r="AF348" s="294"/>
      <c r="AG348" s="294"/>
      <c r="AH348" s="296"/>
      <c r="AI348" s="296"/>
      <c r="AJ348" s="296"/>
      <c r="AK348" s="298"/>
      <c r="AL348" s="299"/>
      <c r="AT348" s="115"/>
      <c r="AU348" s="301"/>
      <c r="AV348" s="130" t="e">
        <f t="shared" si="542"/>
        <v>#N/A</v>
      </c>
      <c r="AW348" s="301"/>
      <c r="AX348" s="130" t="e">
        <f t="shared" si="543"/>
        <v>#N/A</v>
      </c>
      <c r="AY348" s="302"/>
      <c r="AZ348" s="302"/>
      <c r="BA348" s="302"/>
      <c r="BB348" s="302"/>
      <c r="BC348" s="302"/>
      <c r="BD348" s="309"/>
      <c r="BE348" s="297"/>
      <c r="BF348" s="297"/>
      <c r="BH348" s="129"/>
      <c r="BI348" s="130" t="e">
        <f t="shared" si="544"/>
        <v>#N/A</v>
      </c>
      <c r="BJ348" s="129"/>
      <c r="BK348" s="130" t="e">
        <f t="shared" si="545"/>
        <v>#N/A</v>
      </c>
      <c r="BL348" s="306" t="str">
        <f t="shared" si="546"/>
        <v/>
      </c>
      <c r="BM348" s="306" t="str">
        <f t="shared" si="547"/>
        <v/>
      </c>
      <c r="BN348" s="306" t="str">
        <f t="shared" si="548"/>
        <v/>
      </c>
      <c r="BO348" s="306" t="str">
        <f t="shared" si="549"/>
        <v/>
      </c>
      <c r="BP348" s="306" t="str">
        <f t="shared" si="550"/>
        <v/>
      </c>
      <c r="BQ348" s="306" t="str">
        <f t="shared" si="551"/>
        <v/>
      </c>
      <c r="BR348" s="306" t="str">
        <f t="shared" si="552"/>
        <v/>
      </c>
      <c r="BS348" s="306" t="str">
        <f t="shared" si="553"/>
        <v/>
      </c>
      <c r="BT348" s="306" t="str">
        <f t="shared" si="554"/>
        <v/>
      </c>
      <c r="BU348" s="306" t="str">
        <f t="shared" si="555"/>
        <v/>
      </c>
      <c r="BV348" s="308"/>
      <c r="BW348" s="304"/>
      <c r="BX348" s="304"/>
    </row>
    <row r="349" spans="1:85" s="109" customFormat="1" hidden="1" outlineLevel="1">
      <c r="A349" s="116">
        <f t="shared" si="541"/>
        <v>35</v>
      </c>
      <c r="B349" s="87">
        <v>347</v>
      </c>
      <c r="C349" s="87">
        <v>4</v>
      </c>
      <c r="D349" s="87" t="s">
        <v>77</v>
      </c>
      <c r="E349" s="88" t="e">
        <v>#N/A</v>
      </c>
      <c r="F349" s="87">
        <v>10</v>
      </c>
      <c r="G349" s="87" t="s">
        <v>85</v>
      </c>
      <c r="H349" s="88" t="e">
        <v>#N/A</v>
      </c>
      <c r="I349" s="89" t="s">
        <v>82</v>
      </c>
      <c r="J349" s="89" t="s">
        <v>82</v>
      </c>
      <c r="K349" s="89" t="s">
        <v>82</v>
      </c>
      <c r="L349" s="89" t="s">
        <v>82</v>
      </c>
      <c r="M349" s="89" t="s">
        <v>82</v>
      </c>
      <c r="N349" s="87">
        <v>0</v>
      </c>
      <c r="O349" s="87">
        <v>0</v>
      </c>
      <c r="P349" s="87">
        <v>0</v>
      </c>
      <c r="Q349" s="87">
        <v>0</v>
      </c>
      <c r="R349" s="87">
        <v>0</v>
      </c>
      <c r="S349" s="87">
        <v>0</v>
      </c>
      <c r="T349" s="87">
        <v>0</v>
      </c>
      <c r="U349" s="87">
        <v>0</v>
      </c>
      <c r="V349" s="87">
        <v>0</v>
      </c>
      <c r="W349" s="87">
        <v>0</v>
      </c>
      <c r="X349" s="90">
        <v>0</v>
      </c>
      <c r="Y349" s="90">
        <v>0</v>
      </c>
      <c r="Z349" s="90">
        <v>0</v>
      </c>
      <c r="AA349" s="90">
        <v>0</v>
      </c>
      <c r="AB349" s="90">
        <v>0</v>
      </c>
      <c r="AC349" s="90">
        <v>0</v>
      </c>
      <c r="AD349" s="90">
        <v>0</v>
      </c>
      <c r="AE349" s="90">
        <v>0</v>
      </c>
      <c r="AF349" s="90">
        <v>0</v>
      </c>
      <c r="AG349" s="90">
        <v>0</v>
      </c>
      <c r="AH349" s="91">
        <v>0</v>
      </c>
      <c r="AI349" s="91" t="s">
        <v>83</v>
      </c>
      <c r="AJ349" s="91">
        <v>0</v>
      </c>
      <c r="AK349" s="128">
        <f>RANK(AH349,AH349:AJ349,1)-1</f>
        <v>0</v>
      </c>
      <c r="AL349" s="128">
        <f>RANK(AJ349,AH349:AJ349,1)-1</f>
        <v>0</v>
      </c>
      <c r="AM349" s="114"/>
      <c r="AN349" s="114"/>
      <c r="AO349" s="139"/>
      <c r="AP349" s="139"/>
      <c r="AQ349" s="139"/>
      <c r="AR349" s="139"/>
      <c r="AT349" s="115"/>
      <c r="AU349" s="129" t="str">
        <f>D349</f>
        <v>A</v>
      </c>
      <c r="AV349" s="130" t="e">
        <f t="shared" si="542"/>
        <v>#N/A</v>
      </c>
      <c r="AW349" s="129" t="str">
        <f>G349</f>
        <v>X</v>
      </c>
      <c r="AX349" s="130" t="e">
        <f t="shared" si="543"/>
        <v>#N/A</v>
      </c>
      <c r="AY349" s="129" t="str">
        <f>IF(AND(N349=0,O349=0),"",N349&amp;" - "&amp;O349)</f>
        <v/>
      </c>
      <c r="AZ349" s="129" t="str">
        <f>IF(AND(P349=0,Q349=0),"",P349&amp;" - "&amp;Q349)</f>
        <v/>
      </c>
      <c r="BA349" s="129" t="str">
        <f>IF(AND(R349=0,S349=0),"",R349&amp;" - "&amp;S349)</f>
        <v/>
      </c>
      <c r="BB349" s="129" t="str">
        <f>IF(AND(T349=0,U349=0),"",T349&amp;" - "&amp;U349)</f>
        <v/>
      </c>
      <c r="BC349" s="129" t="str">
        <f>IF(AND(V349=0,W349=0),"",V349&amp;" - "&amp;W349)</f>
        <v/>
      </c>
      <c r="BD349" s="131" t="str">
        <f>IF(AND(AH349=0,AJ349=0),"",AH349&amp;" - "&amp;AJ349)</f>
        <v/>
      </c>
      <c r="BE349" s="132">
        <f>BE347+AK349</f>
        <v>0</v>
      </c>
      <c r="BF349" s="132">
        <f>BF347+AL349</f>
        <v>0</v>
      </c>
      <c r="BH349" s="129" t="str">
        <f>D349</f>
        <v>A</v>
      </c>
      <c r="BI349" s="130" t="e">
        <f t="shared" si="544"/>
        <v>#N/A</v>
      </c>
      <c r="BJ349" s="129" t="str">
        <f>G349</f>
        <v>X</v>
      </c>
      <c r="BK349" s="130" t="e">
        <f t="shared" si="545"/>
        <v>#N/A</v>
      </c>
      <c r="BL349" s="135" t="str">
        <f t="shared" si="546"/>
        <v/>
      </c>
      <c r="BM349" s="135" t="str">
        <f t="shared" si="547"/>
        <v/>
      </c>
      <c r="BN349" s="135" t="str">
        <f t="shared" si="548"/>
        <v/>
      </c>
      <c r="BO349" s="135" t="str">
        <f t="shared" si="549"/>
        <v/>
      </c>
      <c r="BP349" s="135" t="str">
        <f t="shared" si="550"/>
        <v/>
      </c>
      <c r="BQ349" s="135" t="str">
        <f t="shared" si="551"/>
        <v/>
      </c>
      <c r="BR349" s="135" t="str">
        <f t="shared" si="552"/>
        <v/>
      </c>
      <c r="BS349" s="135" t="str">
        <f t="shared" si="553"/>
        <v/>
      </c>
      <c r="BT349" s="135" t="str">
        <f t="shared" si="554"/>
        <v/>
      </c>
      <c r="BU349" s="135" t="str">
        <f t="shared" si="555"/>
        <v/>
      </c>
      <c r="BV349" s="136" t="str">
        <f>IF(AND(AH349=0,AJ349=0),"",AH349&amp;" - "&amp;AJ349)</f>
        <v/>
      </c>
      <c r="BW349" s="138">
        <f>BW347+AK349</f>
        <v>0</v>
      </c>
      <c r="BX349" s="138">
        <f>AL349+BX347</f>
        <v>0</v>
      </c>
      <c r="BZ349" s="109" t="str">
        <f>IF(BL349="","",BI349)</f>
        <v/>
      </c>
      <c r="CA349" s="109" t="str">
        <f>IF(BZ349="","",CA344)</f>
        <v/>
      </c>
      <c r="CB349" s="109" t="str">
        <f>IF(BL349="","",BK349)</f>
        <v/>
      </c>
      <c r="CC349" s="109" t="str">
        <f>IF(CB349="","",CC344)</f>
        <v/>
      </c>
      <c r="CF349" s="109" t="str">
        <f>IF(AH349=AJ349,"",IF(AH349&gt;AJ349,E349,H349))</f>
        <v/>
      </c>
      <c r="CG349" s="109" t="str">
        <f>IF(AH349=AJ349,"",IF(AH349&gt;AJ349,H349,E349))</f>
        <v/>
      </c>
    </row>
    <row r="350" spans="1:85" hidden="1" outlineLevel="1">
      <c r="A350" s="116">
        <f t="shared" si="541"/>
        <v>35</v>
      </c>
      <c r="B350" s="87">
        <v>348</v>
      </c>
      <c r="C350" s="93">
        <v>6</v>
      </c>
      <c r="D350" s="93" t="s">
        <v>87</v>
      </c>
      <c r="E350" s="88" t="e">
        <v>#N/A</v>
      </c>
      <c r="F350" s="93">
        <v>11</v>
      </c>
      <c r="G350" s="93" t="s">
        <v>78</v>
      </c>
      <c r="H350" s="88" t="e">
        <v>#N/A</v>
      </c>
      <c r="I350" s="89" t="s">
        <v>82</v>
      </c>
      <c r="J350" s="89" t="s">
        <v>82</v>
      </c>
      <c r="K350" s="89" t="s">
        <v>82</v>
      </c>
      <c r="L350" s="89" t="s">
        <v>82</v>
      </c>
      <c r="M350" s="89" t="s">
        <v>82</v>
      </c>
      <c r="N350" s="87">
        <v>0</v>
      </c>
      <c r="O350" s="87">
        <v>0</v>
      </c>
      <c r="P350" s="87">
        <v>0</v>
      </c>
      <c r="Q350" s="87">
        <v>0</v>
      </c>
      <c r="R350" s="87">
        <v>0</v>
      </c>
      <c r="S350" s="87">
        <v>0</v>
      </c>
      <c r="T350" s="87">
        <v>0</v>
      </c>
      <c r="U350" s="87">
        <v>0</v>
      </c>
      <c r="V350" s="87">
        <v>0</v>
      </c>
      <c r="W350" s="87">
        <v>0</v>
      </c>
      <c r="X350" s="90">
        <v>0</v>
      </c>
      <c r="Y350" s="90">
        <v>0</v>
      </c>
      <c r="Z350" s="90">
        <v>0</v>
      </c>
      <c r="AA350" s="90">
        <v>0</v>
      </c>
      <c r="AB350" s="90">
        <v>0</v>
      </c>
      <c r="AC350" s="90">
        <v>0</v>
      </c>
      <c r="AD350" s="90">
        <v>0</v>
      </c>
      <c r="AE350" s="90">
        <v>0</v>
      </c>
      <c r="AF350" s="90">
        <v>0</v>
      </c>
      <c r="AG350" s="90">
        <v>0</v>
      </c>
      <c r="AH350" s="91">
        <v>0</v>
      </c>
      <c r="AI350" s="91" t="s">
        <v>83</v>
      </c>
      <c r="AJ350" s="91">
        <v>0</v>
      </c>
      <c r="AK350" s="128">
        <f>RANK(AH350,AH350:AJ350,1)-1</f>
        <v>0</v>
      </c>
      <c r="AL350" s="128">
        <f>RANK(AJ350,AH350:AJ350,1)-1</f>
        <v>0</v>
      </c>
      <c r="AT350" s="115"/>
      <c r="AU350" s="129" t="str">
        <f>D350</f>
        <v>C</v>
      </c>
      <c r="AV350" s="130" t="e">
        <f t="shared" si="542"/>
        <v>#N/A</v>
      </c>
      <c r="AW350" s="129" t="str">
        <f>G350</f>
        <v>Y</v>
      </c>
      <c r="AX350" s="130" t="e">
        <f t="shared" si="543"/>
        <v>#N/A</v>
      </c>
      <c r="AY350" s="129" t="str">
        <f>IF(AND(N350=0,O350=0),"",N350&amp;" - "&amp;O350)</f>
        <v/>
      </c>
      <c r="AZ350" s="129" t="str">
        <f>IF(AND(P350=0,Q350=0),"",P350&amp;" - "&amp;Q350)</f>
        <v/>
      </c>
      <c r="BA350" s="129" t="str">
        <f>IF(AND(R350=0,S350=0),"",R350&amp;" - "&amp;S350)</f>
        <v/>
      </c>
      <c r="BB350" s="129" t="str">
        <f>IF(AND(T350=0,U350=0),"",T350&amp;" - "&amp;U350)</f>
        <v/>
      </c>
      <c r="BC350" s="129" t="str">
        <f>IF(AND(V350=0,W350=0),"",V350&amp;" - "&amp;W350)</f>
        <v/>
      </c>
      <c r="BD350" s="131" t="str">
        <f>IF(AND(AH350=0,AJ350=0),"",AH350&amp;" - "&amp;AJ350)</f>
        <v/>
      </c>
      <c r="BE350" s="132">
        <f>BE349+AK350</f>
        <v>0</v>
      </c>
      <c r="BF350" s="132">
        <f>BF349+AL350</f>
        <v>0</v>
      </c>
      <c r="BH350" s="129" t="str">
        <f>D350</f>
        <v>C</v>
      </c>
      <c r="BI350" s="130" t="e">
        <f t="shared" si="544"/>
        <v>#N/A</v>
      </c>
      <c r="BJ350" s="129" t="str">
        <f>G350</f>
        <v>Y</v>
      </c>
      <c r="BK350" s="130" t="e">
        <f t="shared" si="545"/>
        <v>#N/A</v>
      </c>
      <c r="BL350" s="135" t="str">
        <f t="shared" si="546"/>
        <v/>
      </c>
      <c r="BM350" s="135" t="str">
        <f t="shared" si="547"/>
        <v/>
      </c>
      <c r="BN350" s="135" t="str">
        <f t="shared" si="548"/>
        <v/>
      </c>
      <c r="BO350" s="135" t="str">
        <f t="shared" si="549"/>
        <v/>
      </c>
      <c r="BP350" s="135" t="str">
        <f t="shared" si="550"/>
        <v/>
      </c>
      <c r="BQ350" s="135" t="str">
        <f t="shared" si="551"/>
        <v/>
      </c>
      <c r="BR350" s="135" t="str">
        <f t="shared" si="552"/>
        <v/>
      </c>
      <c r="BS350" s="135" t="str">
        <f t="shared" si="553"/>
        <v/>
      </c>
      <c r="BT350" s="135" t="str">
        <f t="shared" si="554"/>
        <v/>
      </c>
      <c r="BU350" s="135" t="str">
        <f t="shared" si="555"/>
        <v/>
      </c>
      <c r="BV350" s="136" t="str">
        <f>IF(AND(AH350=0,AJ350=0),"",AH350&amp;" - "&amp;AJ350)</f>
        <v/>
      </c>
      <c r="BW350" s="138">
        <f>BW349+AK350</f>
        <v>0</v>
      </c>
      <c r="BX350" s="138">
        <f>AL350+BX349</f>
        <v>0</v>
      </c>
      <c r="BZ350" s="109" t="str">
        <f>IF(BL350="","",BI350)</f>
        <v/>
      </c>
      <c r="CA350" s="109" t="str">
        <f>IF(BZ350="","",CA344)</f>
        <v/>
      </c>
      <c r="CB350" s="109" t="str">
        <f>IF(BL350="","",BK350)</f>
        <v/>
      </c>
      <c r="CC350" s="109" t="str">
        <f>IF(CB350="","",CC344)</f>
        <v/>
      </c>
      <c r="CF350" s="109" t="str">
        <f>IF(AH350=AJ350,"",IF(AH350&gt;AJ350,E350,H350))</f>
        <v/>
      </c>
      <c r="CG350" s="109" t="str">
        <f>IF(AH350=AJ350,"",IF(AH350&gt;AJ350,H350,E350))</f>
        <v/>
      </c>
    </row>
    <row r="351" spans="1:85" hidden="1" outlineLevel="1">
      <c r="A351" s="153">
        <f t="shared" si="541"/>
        <v>35</v>
      </c>
      <c r="B351" s="96">
        <v>349</v>
      </c>
      <c r="C351" s="94">
        <v>5</v>
      </c>
      <c r="D351" s="94" t="s">
        <v>84</v>
      </c>
      <c r="E351" s="95" t="e">
        <v>#N/A</v>
      </c>
      <c r="F351" s="94">
        <v>12</v>
      </c>
      <c r="G351" s="94" t="s">
        <v>88</v>
      </c>
      <c r="H351" s="95" t="e">
        <v>#N/A</v>
      </c>
      <c r="I351" s="89" t="s">
        <v>82</v>
      </c>
      <c r="J351" s="89" t="s">
        <v>82</v>
      </c>
      <c r="K351" s="89" t="s">
        <v>82</v>
      </c>
      <c r="L351" s="89" t="s">
        <v>82</v>
      </c>
      <c r="M351" s="89" t="s">
        <v>82</v>
      </c>
      <c r="N351" s="96">
        <v>0</v>
      </c>
      <c r="O351" s="96">
        <v>0</v>
      </c>
      <c r="P351" s="96">
        <v>0</v>
      </c>
      <c r="Q351" s="96">
        <v>0</v>
      </c>
      <c r="R351" s="96">
        <v>0</v>
      </c>
      <c r="S351" s="96">
        <v>0</v>
      </c>
      <c r="T351" s="96">
        <v>0</v>
      </c>
      <c r="U351" s="96">
        <v>0</v>
      </c>
      <c r="V351" s="96">
        <v>0</v>
      </c>
      <c r="W351" s="96">
        <v>0</v>
      </c>
      <c r="X351" s="97">
        <v>0</v>
      </c>
      <c r="Y351" s="97">
        <v>0</v>
      </c>
      <c r="Z351" s="97">
        <v>0</v>
      </c>
      <c r="AA351" s="97">
        <v>0</v>
      </c>
      <c r="AB351" s="97">
        <v>0</v>
      </c>
      <c r="AC351" s="97">
        <v>0</v>
      </c>
      <c r="AD351" s="97">
        <v>0</v>
      </c>
      <c r="AE351" s="97">
        <v>0</v>
      </c>
      <c r="AF351" s="97">
        <v>0</v>
      </c>
      <c r="AG351" s="97">
        <v>0</v>
      </c>
      <c r="AH351" s="98">
        <v>0</v>
      </c>
      <c r="AI351" s="98" t="s">
        <v>83</v>
      </c>
      <c r="AJ351" s="98">
        <v>0</v>
      </c>
      <c r="AK351" s="128">
        <f>RANK(AH351,AH351:AJ351,1)-1</f>
        <v>0</v>
      </c>
      <c r="AL351" s="128">
        <f>RANK(AJ351,AH351:AJ351,1)-1</f>
        <v>0</v>
      </c>
      <c r="AM351" s="142">
        <v>1</v>
      </c>
      <c r="AN351" s="142">
        <v>1</v>
      </c>
      <c r="AT351" s="115"/>
      <c r="AU351" s="129" t="str">
        <f>D351</f>
        <v>B</v>
      </c>
      <c r="AV351" s="130" t="e">
        <f t="shared" si="542"/>
        <v>#N/A</v>
      </c>
      <c r="AW351" s="129" t="str">
        <f>G351</f>
        <v>Z</v>
      </c>
      <c r="AX351" s="130" t="e">
        <f t="shared" si="543"/>
        <v>#N/A</v>
      </c>
      <c r="AY351" s="129" t="str">
        <f>IF(AND(N351=0,O351=0),"",N351&amp;" - "&amp;O351)</f>
        <v/>
      </c>
      <c r="AZ351" s="129" t="str">
        <f>IF(AND(P351=0,Q351=0),"",P351&amp;" - "&amp;Q351)</f>
        <v/>
      </c>
      <c r="BA351" s="129" t="str">
        <f>IF(AND(R351=0,S351=0),"",R351&amp;" - "&amp;S351)</f>
        <v/>
      </c>
      <c r="BB351" s="129" t="str">
        <f>IF(AND(T351=0,U351=0),"",T351&amp;" - "&amp;U351)</f>
        <v/>
      </c>
      <c r="BC351" s="129" t="str">
        <f>IF(AND(V351=0,W351=0),"",V351&amp;" - "&amp;W351)</f>
        <v/>
      </c>
      <c r="BD351" s="131" t="str">
        <f>IF(AND(AH351=0,AJ351=0),"",AH351&amp;" - "&amp;AJ351)</f>
        <v/>
      </c>
      <c r="BE351" s="132">
        <f>BE350+AK351</f>
        <v>0</v>
      </c>
      <c r="BF351" s="132">
        <f>BF350+AL351</f>
        <v>0</v>
      </c>
      <c r="BH351" s="129" t="str">
        <f>D351</f>
        <v>B</v>
      </c>
      <c r="BI351" s="130" t="e">
        <f t="shared" si="544"/>
        <v>#N/A</v>
      </c>
      <c r="BJ351" s="129" t="str">
        <f>G351</f>
        <v>Z</v>
      </c>
      <c r="BK351" s="130" t="e">
        <f t="shared" si="545"/>
        <v>#N/A</v>
      </c>
      <c r="BL351" s="135" t="str">
        <f t="shared" si="546"/>
        <v/>
      </c>
      <c r="BM351" s="135" t="str">
        <f t="shared" si="547"/>
        <v/>
      </c>
      <c r="BN351" s="135" t="str">
        <f t="shared" si="548"/>
        <v/>
      </c>
      <c r="BO351" s="135" t="str">
        <f t="shared" si="549"/>
        <v/>
      </c>
      <c r="BP351" s="135" t="str">
        <f t="shared" si="550"/>
        <v/>
      </c>
      <c r="BQ351" s="135" t="str">
        <f t="shared" si="551"/>
        <v/>
      </c>
      <c r="BR351" s="135" t="str">
        <f t="shared" si="552"/>
        <v/>
      </c>
      <c r="BS351" s="135" t="str">
        <f t="shared" si="553"/>
        <v/>
      </c>
      <c r="BT351" s="135" t="str">
        <f t="shared" si="554"/>
        <v/>
      </c>
      <c r="BU351" s="135" t="str">
        <f t="shared" si="555"/>
        <v/>
      </c>
      <c r="BV351" s="136" t="str">
        <f>IF(AND(AH351=0,AJ351=0),"",AH351&amp;" - "&amp;AJ351)</f>
        <v/>
      </c>
      <c r="BW351" s="138">
        <f>BW350+AK351</f>
        <v>0</v>
      </c>
      <c r="BX351" s="138">
        <f>AL351+BX350</f>
        <v>0</v>
      </c>
      <c r="BZ351" s="109" t="str">
        <f>IF(BL351="","",BI351)</f>
        <v/>
      </c>
      <c r="CA351" s="109" t="str">
        <f>IF(BZ351="","",CA344)</f>
        <v/>
      </c>
      <c r="CB351" s="109" t="str">
        <f>IF(BL351="","",BK351)</f>
        <v/>
      </c>
      <c r="CC351" s="109" t="str">
        <f>IF(CB351="","",CC344)</f>
        <v/>
      </c>
      <c r="CF351" s="109" t="str">
        <f>IF(AH351=AJ351,"",IF(AH351&gt;AJ351,E351,H351))</f>
        <v/>
      </c>
      <c r="CG351" s="109" t="str">
        <f>IF(AH351=AJ351,"",IF(AH351&gt;AJ351,H351,E351))</f>
        <v/>
      </c>
    </row>
    <row r="352" spans="1:85" hidden="1" outlineLevel="1">
      <c r="A352" s="154">
        <f t="shared" si="541"/>
        <v>35</v>
      </c>
      <c r="B352" s="101">
        <v>350</v>
      </c>
      <c r="C352" s="99"/>
      <c r="D352" s="99"/>
      <c r="E352" s="99"/>
      <c r="F352" s="99"/>
      <c r="G352" s="99"/>
      <c r="H352" s="99"/>
      <c r="I352" s="100"/>
      <c r="J352" s="100"/>
      <c r="K352" s="100"/>
      <c r="L352" s="100"/>
      <c r="M352" s="100"/>
      <c r="N352" s="101"/>
      <c r="O352" s="101"/>
      <c r="P352" s="101"/>
      <c r="Q352" s="101"/>
      <c r="R352" s="101"/>
      <c r="S352" s="101"/>
      <c r="T352" s="101"/>
      <c r="U352" s="101"/>
      <c r="V352" s="101"/>
      <c r="W352" s="101"/>
      <c r="X352" s="102"/>
      <c r="Y352" s="102"/>
      <c r="Z352" s="102"/>
      <c r="AA352" s="102"/>
      <c r="AB352" s="102"/>
      <c r="AC352" s="102"/>
      <c r="AD352" s="102"/>
      <c r="AE352" s="102"/>
      <c r="AF352" s="102"/>
      <c r="AG352" s="102"/>
      <c r="AH352" s="103"/>
      <c r="AI352" s="103"/>
      <c r="AJ352" s="104"/>
      <c r="AK352" s="144">
        <f>SUM(AK344:AK351)</f>
        <v>0</v>
      </c>
      <c r="AL352" s="144">
        <f>SUM(AL344:AL351)</f>
        <v>0</v>
      </c>
      <c r="AM352" s="145" t="str">
        <f>IF(OR(ISNA(E344),AK352=AL352),"",IF(D343&lt;G343,AK352&amp;" - "&amp;AL352,AL352&amp;" - "&amp;AK352))</f>
        <v/>
      </c>
      <c r="AN352" s="145" t="str">
        <f>IF(OR(ISNA(E344),AK352=AL352),"",IF(VALUE(LEFT(AM352))&gt;VALUE(RIGHT(AM352)),2,1))</f>
        <v/>
      </c>
      <c r="AT352" s="146"/>
      <c r="AU352" s="147"/>
      <c r="AV352" s="148"/>
      <c r="AW352" s="147"/>
      <c r="AX352" s="148"/>
      <c r="AY352" s="147"/>
      <c r="AZ352" s="147"/>
      <c r="BA352" s="147"/>
      <c r="BB352" s="147"/>
      <c r="BC352" s="149"/>
      <c r="BD352" s="150"/>
      <c r="BE352" s="151"/>
      <c r="BF352" s="151"/>
      <c r="BZ352" t="s">
        <v>140</v>
      </c>
      <c r="CF352" s="109" t="s">
        <v>140</v>
      </c>
      <c r="CG352" s="109"/>
    </row>
    <row r="353" spans="1:85" s="109" customFormat="1" hidden="1" outlineLevel="1">
      <c r="A353" s="152">
        <f>A343+1</f>
        <v>36</v>
      </c>
      <c r="B353" s="79">
        <v>351</v>
      </c>
      <c r="C353" s="79">
        <v>3</v>
      </c>
      <c r="D353" s="80">
        <v>4</v>
      </c>
      <c r="E353" s="81" t="s">
        <v>52</v>
      </c>
      <c r="F353" s="79">
        <v>9</v>
      </c>
      <c r="G353" s="80">
        <v>6</v>
      </c>
      <c r="H353" s="81" t="s">
        <v>60</v>
      </c>
      <c r="I353" s="82"/>
      <c r="J353" s="83"/>
      <c r="K353" s="83"/>
      <c r="L353" s="83"/>
      <c r="M353" s="83"/>
      <c r="N353" s="84"/>
      <c r="O353" s="84"/>
      <c r="P353" s="84"/>
      <c r="Q353" s="84"/>
      <c r="R353" s="84"/>
      <c r="S353" s="84"/>
      <c r="T353" s="84"/>
      <c r="U353" s="84"/>
      <c r="V353" s="84"/>
      <c r="W353" s="84"/>
      <c r="X353" s="85"/>
      <c r="Y353" s="85"/>
      <c r="Z353" s="85"/>
      <c r="AA353" s="85"/>
      <c r="AB353" s="85"/>
      <c r="AC353" s="85"/>
      <c r="AD353" s="85"/>
      <c r="AE353" s="85"/>
      <c r="AF353" s="85"/>
      <c r="AG353" s="85"/>
      <c r="AH353" s="85"/>
      <c r="AI353" s="85"/>
      <c r="AJ353" s="86"/>
      <c r="AO353" s="109" t="s">
        <v>132</v>
      </c>
      <c r="AP353" s="109" t="s">
        <v>132</v>
      </c>
      <c r="AT353" s="119" t="str">
        <f>"Match no "&amp;A353</f>
        <v>Match no 36</v>
      </c>
      <c r="AU353" s="120">
        <f>BE361</f>
        <v>4</v>
      </c>
      <c r="AV353" s="121" t="str">
        <f t="shared" ref="AV353:AV361" si="557">E353</f>
        <v>LTK Kalev</v>
      </c>
      <c r="AW353" s="120">
        <f>BF361</f>
        <v>0</v>
      </c>
      <c r="AX353" s="121" t="str">
        <f t="shared" ref="AX353:AX361" si="558">H353</f>
        <v>Lauatennisekeskus</v>
      </c>
      <c r="AY353" s="122" t="s">
        <v>133</v>
      </c>
      <c r="AZ353" s="122" t="s">
        <v>134</v>
      </c>
      <c r="BA353" s="122" t="s">
        <v>135</v>
      </c>
      <c r="BB353" s="122" t="s">
        <v>136</v>
      </c>
      <c r="BC353" s="122" t="s">
        <v>137</v>
      </c>
      <c r="BD353" s="123" t="s">
        <v>138</v>
      </c>
      <c r="BE353" s="292" t="s">
        <v>139</v>
      </c>
      <c r="BF353" s="292"/>
      <c r="BH353" s="124">
        <f>AK362</f>
        <v>4</v>
      </c>
      <c r="BI353" s="125" t="str">
        <f t="shared" ref="BI353:BI361" si="559">E353</f>
        <v>LTK Kalev</v>
      </c>
      <c r="BJ353" s="124">
        <f>AL362</f>
        <v>0</v>
      </c>
      <c r="BK353" s="125" t="str">
        <f t="shared" ref="BK353:BK361" si="560">H353</f>
        <v>Lauatennisekeskus</v>
      </c>
      <c r="BL353" s="287" t="s">
        <v>133</v>
      </c>
      <c r="BM353" s="288"/>
      <c r="BN353" s="287" t="s">
        <v>134</v>
      </c>
      <c r="BO353" s="288"/>
      <c r="BP353" s="287" t="s">
        <v>135</v>
      </c>
      <c r="BQ353" s="288"/>
      <c r="BR353" s="287" t="s">
        <v>136</v>
      </c>
      <c r="BS353" s="288"/>
      <c r="BT353" s="287" t="s">
        <v>137</v>
      </c>
      <c r="BU353" s="288"/>
      <c r="BV353" s="126" t="s">
        <v>138</v>
      </c>
      <c r="BW353" s="289" t="s">
        <v>139</v>
      </c>
      <c r="BX353" s="290"/>
      <c r="BZ353" s="109" t="s">
        <v>140</v>
      </c>
      <c r="CF353" s="109" t="s">
        <v>140</v>
      </c>
    </row>
    <row r="354" spans="1:85" s="109" customFormat="1" hidden="1" outlineLevel="1">
      <c r="A354" s="116">
        <f t="shared" ref="A354:A362" si="561">A344+1</f>
        <v>36</v>
      </c>
      <c r="B354" s="87">
        <v>352</v>
      </c>
      <c r="C354" s="87">
        <v>4</v>
      </c>
      <c r="D354" s="87" t="s">
        <v>77</v>
      </c>
      <c r="E354" s="88" t="s">
        <v>120</v>
      </c>
      <c r="F354" s="87">
        <v>11</v>
      </c>
      <c r="G354" s="87" t="s">
        <v>78</v>
      </c>
      <c r="H354" s="88" t="s">
        <v>165</v>
      </c>
      <c r="I354" s="89" t="s">
        <v>79</v>
      </c>
      <c r="J354" s="89" t="s">
        <v>79</v>
      </c>
      <c r="K354" s="89" t="s">
        <v>79</v>
      </c>
      <c r="L354" s="89" t="s">
        <v>82</v>
      </c>
      <c r="M354" s="89" t="s">
        <v>82</v>
      </c>
      <c r="N354" s="87">
        <v>11</v>
      </c>
      <c r="O354" s="87">
        <v>1</v>
      </c>
      <c r="P354" s="87">
        <v>11</v>
      </c>
      <c r="Q354" s="87">
        <v>1</v>
      </c>
      <c r="R354" s="87">
        <v>11</v>
      </c>
      <c r="S354" s="87">
        <v>1</v>
      </c>
      <c r="T354" s="87">
        <v>0</v>
      </c>
      <c r="U354" s="87">
        <v>0</v>
      </c>
      <c r="V354" s="87">
        <v>0</v>
      </c>
      <c r="W354" s="87">
        <v>0</v>
      </c>
      <c r="X354" s="90">
        <v>1</v>
      </c>
      <c r="Y354" s="90">
        <v>1</v>
      </c>
      <c r="Z354" s="90">
        <v>1</v>
      </c>
      <c r="AA354" s="90">
        <v>0</v>
      </c>
      <c r="AB354" s="90">
        <v>0</v>
      </c>
      <c r="AC354" s="90">
        <v>0</v>
      </c>
      <c r="AD354" s="90">
        <v>0</v>
      </c>
      <c r="AE354" s="90">
        <v>0</v>
      </c>
      <c r="AF354" s="90">
        <v>0</v>
      </c>
      <c r="AG354" s="90">
        <v>0</v>
      </c>
      <c r="AH354" s="91">
        <v>3</v>
      </c>
      <c r="AI354" s="91" t="s">
        <v>83</v>
      </c>
      <c r="AJ354" s="91">
        <v>0</v>
      </c>
      <c r="AK354" s="128">
        <f>RANK(AH354,AH354:AJ354,1)-1</f>
        <v>1</v>
      </c>
      <c r="AL354" s="128">
        <f>RANK(AJ354,AH354:AJ354,1)-1</f>
        <v>0</v>
      </c>
      <c r="AT354" s="115" t="str">
        <f>VLOOKUP(A353,Voor,4)&amp;" kell "&amp;TEXT(VLOOKUP(A353,Voor,5),"hh:mm")</f>
        <v>II voor kell 12:30</v>
      </c>
      <c r="AU354" s="129" t="str">
        <f>D354</f>
        <v>A</v>
      </c>
      <c r="AV354" s="130" t="str">
        <f t="shared" si="557"/>
        <v>Kätlin LATT</v>
      </c>
      <c r="AW354" s="129" t="str">
        <f>G354</f>
        <v>Y</v>
      </c>
      <c r="AX354" s="130" t="str">
        <f t="shared" si="558"/>
        <v>Piret KUMMEL (laen)</v>
      </c>
      <c r="AY354" s="129" t="str">
        <f>IF(AND(N354=0,O354=0),"",N354&amp;" - "&amp;O354)</f>
        <v>11 - 1</v>
      </c>
      <c r="AZ354" s="129" t="str">
        <f>IF(AND(P354=0,Q354=0),"",P354&amp;" - "&amp;Q354)</f>
        <v>11 - 1</v>
      </c>
      <c r="BA354" s="129" t="str">
        <f>IF(AND(R354=0,S354=0),"",R354&amp;" - "&amp;S354)</f>
        <v>11 - 1</v>
      </c>
      <c r="BB354" s="129" t="str">
        <f>IF(AND(T354=0,U354=0),"",T354&amp;" - "&amp;U354)</f>
        <v/>
      </c>
      <c r="BC354" s="129" t="str">
        <f>IF(AND(V354=0,W354=0),"",V354&amp;" - "&amp;W354)</f>
        <v/>
      </c>
      <c r="BD354" s="131" t="str">
        <f>IF(AND(AH354=0,AJ354=0),"",AH354&amp;" - "&amp;AJ354)</f>
        <v>3 - 0</v>
      </c>
      <c r="BE354" s="132">
        <f>AK354</f>
        <v>1</v>
      </c>
      <c r="BF354" s="132">
        <f>AL354</f>
        <v>0</v>
      </c>
      <c r="BH354" s="133" t="str">
        <f>D354</f>
        <v>A</v>
      </c>
      <c r="BI354" s="134" t="str">
        <f t="shared" si="559"/>
        <v>Kätlin LATT</v>
      </c>
      <c r="BJ354" s="133" t="str">
        <f>G354</f>
        <v>Y</v>
      </c>
      <c r="BK354" s="134" t="str">
        <f t="shared" si="560"/>
        <v>Piret KUMMEL (laen)</v>
      </c>
      <c r="BL354" s="135">
        <f t="shared" ref="BL354:BL361" si="562">IF(AND(N354=0,O354=0),"",N354)</f>
        <v>11</v>
      </c>
      <c r="BM354" s="135">
        <f t="shared" ref="BM354:BM361" si="563">IF(AND(N354=0,O354=0),"",O354)</f>
        <v>1</v>
      </c>
      <c r="BN354" s="135">
        <f t="shared" ref="BN354:BN361" si="564">IF(AND(P354=0,Q354=0),"",P354)</f>
        <v>11</v>
      </c>
      <c r="BO354" s="135">
        <f t="shared" ref="BO354:BO361" si="565">IF(AND(P354=0,Q354=0),"",Q354)</f>
        <v>1</v>
      </c>
      <c r="BP354" s="135">
        <f t="shared" ref="BP354:BP361" si="566">IF(AND(R354=0,S354=0),"",R354)</f>
        <v>11</v>
      </c>
      <c r="BQ354" s="135">
        <f t="shared" ref="BQ354:BQ361" si="567">IF(AND(R354=0,S354=0),"",S354)</f>
        <v>1</v>
      </c>
      <c r="BR354" s="135" t="str">
        <f t="shared" ref="BR354:BR361" si="568">IF(AND(T354=0,U354=0),"",T354)</f>
        <v/>
      </c>
      <c r="BS354" s="135" t="str">
        <f t="shared" ref="BS354:BS361" si="569">IF(AND(T354=0,U354=0),"",U354)</f>
        <v/>
      </c>
      <c r="BT354" s="135" t="str">
        <f t="shared" ref="BT354:BT361" si="570">IF(AND(V354=0,W354=0),"",V354)</f>
        <v/>
      </c>
      <c r="BU354" s="135" t="str">
        <f t="shared" ref="BU354:BU361" si="571">IF(AND(V354=0,W354=0),"",W354)</f>
        <v/>
      </c>
      <c r="BV354" s="136" t="str">
        <f>IF(AND(AH354=0,AJ354=0),"",AH354&amp;" - "&amp;AJ354)</f>
        <v>3 - 0</v>
      </c>
      <c r="BW354" s="137">
        <f>AK354</f>
        <v>1</v>
      </c>
      <c r="BX354" s="137">
        <f>AL354</f>
        <v>0</v>
      </c>
      <c r="BZ354" s="109" t="str">
        <f>IF(BL354="","",BI354)</f>
        <v>Kätlin LATT</v>
      </c>
      <c r="CA354" s="109" t="str">
        <f>IF(BZ354="","",BI353)</f>
        <v>LTK Kalev</v>
      </c>
      <c r="CB354" s="109" t="str">
        <f>IF(BL354="","",BK354)</f>
        <v>Piret KUMMEL (laen)</v>
      </c>
      <c r="CC354" s="109" t="str">
        <f>IF(CB354="","",BK353)</f>
        <v>Lauatennisekeskus</v>
      </c>
      <c r="CF354" s="109" t="str">
        <f>IF(AH354=AJ354,"",IF(AH354&gt;AJ354,E354,H354))</f>
        <v>Kätlin LATT</v>
      </c>
      <c r="CG354" s="109" t="str">
        <f>IF(AH354=AJ354,"",IF(AH354&gt;AJ354,H354,E354))</f>
        <v>Piret KUMMEL (laen)</v>
      </c>
    </row>
    <row r="355" spans="1:85" s="109" customFormat="1" hidden="1" outlineLevel="1">
      <c r="A355" s="116">
        <f t="shared" si="561"/>
        <v>36</v>
      </c>
      <c r="B355" s="87">
        <v>353</v>
      </c>
      <c r="C355" s="87">
        <v>5</v>
      </c>
      <c r="D355" s="87" t="s">
        <v>84</v>
      </c>
      <c r="E355" s="88" t="s">
        <v>118</v>
      </c>
      <c r="F355" s="87">
        <v>10</v>
      </c>
      <c r="G355" s="87" t="s">
        <v>85</v>
      </c>
      <c r="H355" s="88" t="s">
        <v>122</v>
      </c>
      <c r="I355" s="89" t="s">
        <v>96</v>
      </c>
      <c r="J355" s="89" t="s">
        <v>96</v>
      </c>
      <c r="K355" s="89" t="s">
        <v>92</v>
      </c>
      <c r="L355" s="89" t="s">
        <v>82</v>
      </c>
      <c r="M355" s="89" t="s">
        <v>82</v>
      </c>
      <c r="N355" s="87">
        <v>11</v>
      </c>
      <c r="O355" s="87">
        <v>5</v>
      </c>
      <c r="P355" s="87">
        <v>11</v>
      </c>
      <c r="Q355" s="87">
        <v>5</v>
      </c>
      <c r="R355" s="87">
        <v>11</v>
      </c>
      <c r="S355" s="87">
        <v>7</v>
      </c>
      <c r="T355" s="87">
        <v>0</v>
      </c>
      <c r="U355" s="87">
        <v>0</v>
      </c>
      <c r="V355" s="87">
        <v>0</v>
      </c>
      <c r="W355" s="87">
        <v>0</v>
      </c>
      <c r="X355" s="90">
        <v>1</v>
      </c>
      <c r="Y355" s="90">
        <v>1</v>
      </c>
      <c r="Z355" s="90">
        <v>1</v>
      </c>
      <c r="AA355" s="90">
        <v>0</v>
      </c>
      <c r="AB355" s="90">
        <v>0</v>
      </c>
      <c r="AC355" s="90">
        <v>0</v>
      </c>
      <c r="AD355" s="90">
        <v>0</v>
      </c>
      <c r="AE355" s="90">
        <v>0</v>
      </c>
      <c r="AF355" s="90">
        <v>0</v>
      </c>
      <c r="AG355" s="90">
        <v>0</v>
      </c>
      <c r="AH355" s="91">
        <v>3</v>
      </c>
      <c r="AI355" s="91" t="s">
        <v>83</v>
      </c>
      <c r="AJ355" s="91">
        <v>0</v>
      </c>
      <c r="AK355" s="128">
        <f>RANK(AH355,AH355:AJ355,1)-1</f>
        <v>1</v>
      </c>
      <c r="AL355" s="128">
        <f>RANK(AJ355,AH355:AJ355,1)-1</f>
        <v>0</v>
      </c>
      <c r="AT355" s="115" t="str">
        <f>"Laud: "&amp;VLOOKUP(A353,Voor,8)</f>
        <v>Laud: 10</v>
      </c>
      <c r="AU355" s="129" t="str">
        <f>D355</f>
        <v>B</v>
      </c>
      <c r="AV355" s="130" t="str">
        <f t="shared" si="557"/>
        <v>Pille VEESAAR</v>
      </c>
      <c r="AW355" s="129" t="str">
        <f>G355</f>
        <v>X</v>
      </c>
      <c r="AX355" s="130" t="str">
        <f t="shared" si="558"/>
        <v>Aire KURGPÕLD</v>
      </c>
      <c r="AY355" s="129" t="str">
        <f>IF(AND(N355=0,O355=0),"",N355&amp;" - "&amp;O355)</f>
        <v>11 - 5</v>
      </c>
      <c r="AZ355" s="129" t="str">
        <f>IF(AND(P355=0,Q355=0),"",P355&amp;" - "&amp;Q355)</f>
        <v>11 - 5</v>
      </c>
      <c r="BA355" s="129" t="str">
        <f>IF(AND(R355=0,S355=0),"",R355&amp;" - "&amp;S355)</f>
        <v>11 - 7</v>
      </c>
      <c r="BB355" s="129" t="str">
        <f>IF(AND(T355=0,U355=0),"",T355&amp;" - "&amp;U355)</f>
        <v/>
      </c>
      <c r="BC355" s="129" t="str">
        <f>IF(AND(V355=0,W355=0),"",V355&amp;" - "&amp;W355)</f>
        <v/>
      </c>
      <c r="BD355" s="131" t="str">
        <f>IF(AND(AH355=0,AJ355=0),"",AH355&amp;" - "&amp;AJ355)</f>
        <v>3 - 0</v>
      </c>
      <c r="BE355" s="132">
        <f t="shared" ref="BE355:BF357" si="572">BE354+AK355</f>
        <v>2</v>
      </c>
      <c r="BF355" s="132">
        <f t="shared" si="572"/>
        <v>0</v>
      </c>
      <c r="BH355" s="129" t="str">
        <f>D355</f>
        <v>B</v>
      </c>
      <c r="BI355" s="130" t="str">
        <f t="shared" si="559"/>
        <v>Pille VEESAAR</v>
      </c>
      <c r="BJ355" s="129" t="str">
        <f>G355</f>
        <v>X</v>
      </c>
      <c r="BK355" s="130" t="str">
        <f t="shared" si="560"/>
        <v>Aire KURGPÕLD</v>
      </c>
      <c r="BL355" s="135">
        <f t="shared" si="562"/>
        <v>11</v>
      </c>
      <c r="BM355" s="135">
        <f t="shared" si="563"/>
        <v>5</v>
      </c>
      <c r="BN355" s="135">
        <f t="shared" si="564"/>
        <v>11</v>
      </c>
      <c r="BO355" s="135">
        <f t="shared" si="565"/>
        <v>5</v>
      </c>
      <c r="BP355" s="135">
        <f t="shared" si="566"/>
        <v>11</v>
      </c>
      <c r="BQ355" s="135">
        <f t="shared" si="567"/>
        <v>7</v>
      </c>
      <c r="BR355" s="135" t="str">
        <f t="shared" si="568"/>
        <v/>
      </c>
      <c r="BS355" s="135" t="str">
        <f t="shared" si="569"/>
        <v/>
      </c>
      <c r="BT355" s="135" t="str">
        <f t="shared" si="570"/>
        <v/>
      </c>
      <c r="BU355" s="135" t="str">
        <f t="shared" si="571"/>
        <v/>
      </c>
      <c r="BV355" s="136" t="str">
        <f>IF(AND(AH355=0,AJ355=0),"",AH355&amp;" - "&amp;AJ355)</f>
        <v>3 - 0</v>
      </c>
      <c r="BW355" s="138">
        <f>BW354+AK355</f>
        <v>2</v>
      </c>
      <c r="BX355" s="138">
        <f>AL355+BX354</f>
        <v>0</v>
      </c>
      <c r="BZ355" s="109" t="str">
        <f>IF(BL355="","",BI355)</f>
        <v>Pille VEESAAR</v>
      </c>
      <c r="CA355" s="109" t="str">
        <f>IF(BZ355="","",CA354)</f>
        <v>LTK Kalev</v>
      </c>
      <c r="CB355" s="109" t="str">
        <f>IF(BL355="","",BK355)</f>
        <v>Aire KURGPÕLD</v>
      </c>
      <c r="CC355" s="109" t="str">
        <f>IF(CB355="","",CC354)</f>
        <v>Lauatennisekeskus</v>
      </c>
      <c r="CF355" s="109" t="str">
        <f>IF(AH355=AJ355,"",IF(AH355&gt;AJ355,E355,H355))</f>
        <v>Pille VEESAAR</v>
      </c>
      <c r="CG355" s="109" t="str">
        <f>IF(AH355=AJ355,"",IF(AH355&gt;AJ355,H355,E355))</f>
        <v>Aire KURGPÕLD</v>
      </c>
    </row>
    <row r="356" spans="1:85" s="109" customFormat="1" hidden="1" outlineLevel="1">
      <c r="A356" s="116">
        <f t="shared" si="561"/>
        <v>36</v>
      </c>
      <c r="B356" s="87">
        <v>354</v>
      </c>
      <c r="C356" s="87">
        <v>6</v>
      </c>
      <c r="D356" s="87" t="s">
        <v>87</v>
      </c>
      <c r="E356" s="88" t="s">
        <v>159</v>
      </c>
      <c r="F356" s="87">
        <v>12</v>
      </c>
      <c r="G356" s="87" t="s">
        <v>88</v>
      </c>
      <c r="H356" s="88" t="s">
        <v>126</v>
      </c>
      <c r="I356" s="89" t="s">
        <v>86</v>
      </c>
      <c r="J356" s="89" t="s">
        <v>81</v>
      </c>
      <c r="K356" s="89" t="s">
        <v>101</v>
      </c>
      <c r="L356" s="89" t="s">
        <v>82</v>
      </c>
      <c r="M356" s="89" t="s">
        <v>82</v>
      </c>
      <c r="N356" s="87">
        <v>11</v>
      </c>
      <c r="O356" s="87">
        <v>6</v>
      </c>
      <c r="P356" s="87">
        <v>11</v>
      </c>
      <c r="Q356" s="87">
        <v>3</v>
      </c>
      <c r="R356" s="87">
        <v>11</v>
      </c>
      <c r="S356" s="87">
        <v>2</v>
      </c>
      <c r="T356" s="87">
        <v>0</v>
      </c>
      <c r="U356" s="87">
        <v>0</v>
      </c>
      <c r="V356" s="87">
        <v>0</v>
      </c>
      <c r="W356" s="87">
        <v>0</v>
      </c>
      <c r="X356" s="90">
        <v>1</v>
      </c>
      <c r="Y356" s="90">
        <v>1</v>
      </c>
      <c r="Z356" s="90">
        <v>1</v>
      </c>
      <c r="AA356" s="90">
        <v>0</v>
      </c>
      <c r="AB356" s="90">
        <v>0</v>
      </c>
      <c r="AC356" s="90">
        <v>0</v>
      </c>
      <c r="AD356" s="90">
        <v>0</v>
      </c>
      <c r="AE356" s="90">
        <v>0</v>
      </c>
      <c r="AF356" s="90">
        <v>0</v>
      </c>
      <c r="AG356" s="90">
        <v>0</v>
      </c>
      <c r="AH356" s="91">
        <v>3</v>
      </c>
      <c r="AI356" s="91" t="s">
        <v>83</v>
      </c>
      <c r="AJ356" s="91">
        <v>0</v>
      </c>
      <c r="AK356" s="128">
        <f>RANK(AH356,AH356:AJ356,1)-1</f>
        <v>1</v>
      </c>
      <c r="AL356" s="128">
        <f>RANK(AJ356,AH356:AJ356,1)-1</f>
        <v>0</v>
      </c>
      <c r="AT356" s="115"/>
      <c r="AU356" s="129" t="str">
        <f>D356</f>
        <v>C</v>
      </c>
      <c r="AV356" s="130" t="str">
        <f t="shared" si="557"/>
        <v>Kai THORNBECH</v>
      </c>
      <c r="AW356" s="129" t="str">
        <f>G356</f>
        <v>Z</v>
      </c>
      <c r="AX356" s="130" t="str">
        <f t="shared" si="558"/>
        <v>Neverly LUKAS</v>
      </c>
      <c r="AY356" s="129" t="str">
        <f>IF(AND(N356=0,O356=0),"",N356&amp;" - "&amp;O356)</f>
        <v>11 - 6</v>
      </c>
      <c r="AZ356" s="129" t="str">
        <f>IF(AND(P356=0,Q356=0),"",P356&amp;" - "&amp;Q356)</f>
        <v>11 - 3</v>
      </c>
      <c r="BA356" s="129" t="str">
        <f>IF(AND(R356=0,S356=0),"",R356&amp;" - "&amp;S356)</f>
        <v>11 - 2</v>
      </c>
      <c r="BB356" s="129" t="str">
        <f>IF(AND(T356=0,U356=0),"",T356&amp;" - "&amp;U356)</f>
        <v/>
      </c>
      <c r="BC356" s="129" t="str">
        <f>IF(AND(V356=0,W356=0),"",V356&amp;" - "&amp;W356)</f>
        <v/>
      </c>
      <c r="BD356" s="131" t="str">
        <f>IF(AND(AH356=0,AJ356=0),"",AH356&amp;" - "&amp;AJ356)</f>
        <v>3 - 0</v>
      </c>
      <c r="BE356" s="132">
        <f t="shared" si="572"/>
        <v>3</v>
      </c>
      <c r="BF356" s="132">
        <f t="shared" si="572"/>
        <v>0</v>
      </c>
      <c r="BH356" s="129" t="str">
        <f>D356</f>
        <v>C</v>
      </c>
      <c r="BI356" s="130" t="str">
        <f t="shared" si="559"/>
        <v>Kai THORNBECH</v>
      </c>
      <c r="BJ356" s="129" t="str">
        <f>G356</f>
        <v>Z</v>
      </c>
      <c r="BK356" s="130" t="str">
        <f t="shared" si="560"/>
        <v>Neverly LUKAS</v>
      </c>
      <c r="BL356" s="135">
        <f t="shared" si="562"/>
        <v>11</v>
      </c>
      <c r="BM356" s="135">
        <f t="shared" si="563"/>
        <v>6</v>
      </c>
      <c r="BN356" s="135">
        <f t="shared" si="564"/>
        <v>11</v>
      </c>
      <c r="BO356" s="135">
        <f t="shared" si="565"/>
        <v>3</v>
      </c>
      <c r="BP356" s="135">
        <f t="shared" si="566"/>
        <v>11</v>
      </c>
      <c r="BQ356" s="135">
        <f t="shared" si="567"/>
        <v>2</v>
      </c>
      <c r="BR356" s="135" t="str">
        <f t="shared" si="568"/>
        <v/>
      </c>
      <c r="BS356" s="135" t="str">
        <f t="shared" si="569"/>
        <v/>
      </c>
      <c r="BT356" s="135" t="str">
        <f t="shared" si="570"/>
        <v/>
      </c>
      <c r="BU356" s="135" t="str">
        <f t="shared" si="571"/>
        <v/>
      </c>
      <c r="BV356" s="136" t="str">
        <f>IF(AND(AH356=0,AJ356=0),"",AH356&amp;" - "&amp;AJ356)</f>
        <v>3 - 0</v>
      </c>
      <c r="BW356" s="138">
        <f>BW355+AK356</f>
        <v>3</v>
      </c>
      <c r="BX356" s="138">
        <f>AL356+BX355</f>
        <v>0</v>
      </c>
      <c r="BZ356" s="109" t="str">
        <f>IF(BL356="","",BI356)</f>
        <v>Kai THORNBECH</v>
      </c>
      <c r="CA356" s="109" t="str">
        <f>IF(BZ356="","",CA354)</f>
        <v>LTK Kalev</v>
      </c>
      <c r="CB356" s="109" t="str">
        <f>IF(BL356="","",BK356)</f>
        <v>Neverly LUKAS</v>
      </c>
      <c r="CC356" s="109" t="str">
        <f>IF(CB356="","",CC354)</f>
        <v>Lauatennisekeskus</v>
      </c>
      <c r="CF356" s="109" t="str">
        <f>IF(AH356=AJ356,"",IF(AH356&gt;AJ356,E356,H356))</f>
        <v>Kai THORNBECH</v>
      </c>
      <c r="CG356" s="109" t="str">
        <f>IF(AH356=AJ356,"",IF(AH356&gt;AJ356,H356,E356))</f>
        <v>Neverly LUKAS</v>
      </c>
    </row>
    <row r="357" spans="1:85" s="109" customFormat="1" hidden="1" outlineLevel="1">
      <c r="A357" s="116">
        <f t="shared" si="561"/>
        <v>36</v>
      </c>
      <c r="B357" s="87">
        <v>355</v>
      </c>
      <c r="C357" s="92">
        <v>4</v>
      </c>
      <c r="D357" s="87"/>
      <c r="E357" s="88" t="s">
        <v>120</v>
      </c>
      <c r="F357" s="92">
        <v>10</v>
      </c>
      <c r="G357" s="87"/>
      <c r="H357" s="88" t="s">
        <v>122</v>
      </c>
      <c r="I357" s="291" t="s">
        <v>86</v>
      </c>
      <c r="J357" s="291" t="s">
        <v>81</v>
      </c>
      <c r="K357" s="291" t="s">
        <v>92</v>
      </c>
      <c r="L357" s="291" t="s">
        <v>82</v>
      </c>
      <c r="M357" s="291" t="s">
        <v>82</v>
      </c>
      <c r="N357" s="285">
        <v>11</v>
      </c>
      <c r="O357" s="285">
        <v>6</v>
      </c>
      <c r="P357" s="285">
        <v>11</v>
      </c>
      <c r="Q357" s="285">
        <v>3</v>
      </c>
      <c r="R357" s="285">
        <v>11</v>
      </c>
      <c r="S357" s="285">
        <v>7</v>
      </c>
      <c r="T357" s="285">
        <v>0</v>
      </c>
      <c r="U357" s="285">
        <v>0</v>
      </c>
      <c r="V357" s="285">
        <v>0</v>
      </c>
      <c r="W357" s="285">
        <v>0</v>
      </c>
      <c r="X357" s="293">
        <v>1</v>
      </c>
      <c r="Y357" s="293">
        <v>1</v>
      </c>
      <c r="Z357" s="293">
        <v>1</v>
      </c>
      <c r="AA357" s="293">
        <v>0</v>
      </c>
      <c r="AB357" s="293">
        <v>0</v>
      </c>
      <c r="AC357" s="293">
        <v>0</v>
      </c>
      <c r="AD357" s="293">
        <v>0</v>
      </c>
      <c r="AE357" s="293">
        <v>0</v>
      </c>
      <c r="AF357" s="293">
        <v>0</v>
      </c>
      <c r="AG357" s="293">
        <v>0</v>
      </c>
      <c r="AH357" s="295">
        <v>3</v>
      </c>
      <c r="AI357" s="295" t="s">
        <v>83</v>
      </c>
      <c r="AJ357" s="295">
        <v>0</v>
      </c>
      <c r="AK357" s="298">
        <f>RANK(AH357,AH357:AJ357,1)-1</f>
        <v>1</v>
      </c>
      <c r="AL357" s="299">
        <f>RANK(AJ357,AH357:AJ357,1)-1</f>
        <v>0</v>
      </c>
      <c r="AT357" s="115"/>
      <c r="AU357" s="300" t="s">
        <v>143</v>
      </c>
      <c r="AV357" s="130" t="str">
        <f t="shared" si="557"/>
        <v>Kätlin LATT</v>
      </c>
      <c r="AW357" s="300" t="s">
        <v>143</v>
      </c>
      <c r="AX357" s="130" t="str">
        <f t="shared" si="558"/>
        <v>Aire KURGPÕLD</v>
      </c>
      <c r="AY357" s="302" t="str">
        <f>IF(AND(N357=0,O357=0),"",N357&amp;" - "&amp;O357)</f>
        <v>11 - 6</v>
      </c>
      <c r="AZ357" s="302" t="str">
        <f>IF(AND(P357=0,Q357=0),"",P357&amp;" - "&amp;Q357)</f>
        <v>11 - 3</v>
      </c>
      <c r="BA357" s="302" t="str">
        <f>IF(AND(R357=0,S357=0),"",R357&amp;" - "&amp;S357)</f>
        <v>11 - 7</v>
      </c>
      <c r="BB357" s="302" t="str">
        <f>IF(AND(T357=0,U357=0),"",T357&amp;" - "&amp;U357)</f>
        <v/>
      </c>
      <c r="BC357" s="302" t="str">
        <f>IF(AND(V357=0,W357=0),"",V357&amp;" - "&amp;W357)</f>
        <v/>
      </c>
      <c r="BD357" s="309" t="str">
        <f>IF(AND(AH357=0,AJ357=0),"",AH357&amp;" - "&amp;AJ357)</f>
        <v>3 - 0</v>
      </c>
      <c r="BE357" s="297">
        <f t="shared" si="572"/>
        <v>4</v>
      </c>
      <c r="BF357" s="297">
        <f t="shared" si="572"/>
        <v>0</v>
      </c>
      <c r="BH357" s="129"/>
      <c r="BI357" s="130" t="str">
        <f t="shared" si="559"/>
        <v>Kätlin LATT</v>
      </c>
      <c r="BJ357" s="129"/>
      <c r="BK357" s="130" t="str">
        <f t="shared" si="560"/>
        <v>Aire KURGPÕLD</v>
      </c>
      <c r="BL357" s="305">
        <f t="shared" si="562"/>
        <v>11</v>
      </c>
      <c r="BM357" s="305">
        <f t="shared" si="563"/>
        <v>6</v>
      </c>
      <c r="BN357" s="305">
        <f t="shared" si="564"/>
        <v>11</v>
      </c>
      <c r="BO357" s="305">
        <f t="shared" si="565"/>
        <v>3</v>
      </c>
      <c r="BP357" s="305">
        <f t="shared" si="566"/>
        <v>11</v>
      </c>
      <c r="BQ357" s="305">
        <f t="shared" si="567"/>
        <v>7</v>
      </c>
      <c r="BR357" s="305" t="str">
        <f t="shared" si="568"/>
        <v/>
      </c>
      <c r="BS357" s="305" t="str">
        <f t="shared" si="569"/>
        <v/>
      </c>
      <c r="BT357" s="305" t="str">
        <f t="shared" si="570"/>
        <v/>
      </c>
      <c r="BU357" s="305" t="str">
        <f t="shared" si="571"/>
        <v/>
      </c>
      <c r="BV357" s="307" t="str">
        <f>IF(AND(AH357=0,AJ357=0),"",AH357&amp;" - "&amp;AJ357)</f>
        <v>3 - 0</v>
      </c>
      <c r="BW357" s="303">
        <f>AK357+BW356</f>
        <v>4</v>
      </c>
      <c r="BX357" s="303">
        <f>AL357+BX356</f>
        <v>0</v>
      </c>
    </row>
    <row r="358" spans="1:85" s="109" customFormat="1" hidden="1" outlineLevel="1">
      <c r="A358" s="116">
        <f t="shared" si="561"/>
        <v>36</v>
      </c>
      <c r="B358" s="87">
        <v>356</v>
      </c>
      <c r="C358" s="92">
        <v>6</v>
      </c>
      <c r="D358" s="87"/>
      <c r="E358" s="88" t="s">
        <v>159</v>
      </c>
      <c r="F358" s="92">
        <v>11</v>
      </c>
      <c r="G358" s="87"/>
      <c r="H358" s="88" t="s">
        <v>165</v>
      </c>
      <c r="I358" s="291"/>
      <c r="J358" s="291"/>
      <c r="K358" s="291"/>
      <c r="L358" s="291"/>
      <c r="M358" s="291"/>
      <c r="N358" s="286"/>
      <c r="O358" s="286"/>
      <c r="P358" s="286"/>
      <c r="Q358" s="286"/>
      <c r="R358" s="286"/>
      <c r="S358" s="286"/>
      <c r="T358" s="286"/>
      <c r="U358" s="286"/>
      <c r="V358" s="286"/>
      <c r="W358" s="286"/>
      <c r="X358" s="294"/>
      <c r="Y358" s="294"/>
      <c r="Z358" s="294"/>
      <c r="AA358" s="294"/>
      <c r="AB358" s="294"/>
      <c r="AC358" s="294"/>
      <c r="AD358" s="294"/>
      <c r="AE358" s="294"/>
      <c r="AF358" s="294"/>
      <c r="AG358" s="294"/>
      <c r="AH358" s="296"/>
      <c r="AI358" s="296"/>
      <c r="AJ358" s="296"/>
      <c r="AK358" s="298"/>
      <c r="AL358" s="299"/>
      <c r="AT358" s="115"/>
      <c r="AU358" s="301"/>
      <c r="AV358" s="130" t="str">
        <f t="shared" si="557"/>
        <v>Kai THORNBECH</v>
      </c>
      <c r="AW358" s="301"/>
      <c r="AX358" s="130" t="str">
        <f t="shared" si="558"/>
        <v>Piret KUMMEL (laen)</v>
      </c>
      <c r="AY358" s="302"/>
      <c r="AZ358" s="302"/>
      <c r="BA358" s="302"/>
      <c r="BB358" s="302"/>
      <c r="BC358" s="302"/>
      <c r="BD358" s="309"/>
      <c r="BE358" s="297"/>
      <c r="BF358" s="297"/>
      <c r="BH358" s="129"/>
      <c r="BI358" s="130" t="str">
        <f t="shared" si="559"/>
        <v>Kai THORNBECH</v>
      </c>
      <c r="BJ358" s="129"/>
      <c r="BK358" s="130" t="str">
        <f t="shared" si="560"/>
        <v>Piret KUMMEL (laen)</v>
      </c>
      <c r="BL358" s="306" t="str">
        <f t="shared" si="562"/>
        <v/>
      </c>
      <c r="BM358" s="306" t="str">
        <f t="shared" si="563"/>
        <v/>
      </c>
      <c r="BN358" s="306" t="str">
        <f t="shared" si="564"/>
        <v/>
      </c>
      <c r="BO358" s="306" t="str">
        <f t="shared" si="565"/>
        <v/>
      </c>
      <c r="BP358" s="306" t="str">
        <f t="shared" si="566"/>
        <v/>
      </c>
      <c r="BQ358" s="306" t="str">
        <f t="shared" si="567"/>
        <v/>
      </c>
      <c r="BR358" s="306" t="str">
        <f t="shared" si="568"/>
        <v/>
      </c>
      <c r="BS358" s="306" t="str">
        <f t="shared" si="569"/>
        <v/>
      </c>
      <c r="BT358" s="306" t="str">
        <f t="shared" si="570"/>
        <v/>
      </c>
      <c r="BU358" s="306" t="str">
        <f t="shared" si="571"/>
        <v/>
      </c>
      <c r="BV358" s="308"/>
      <c r="BW358" s="304"/>
      <c r="BX358" s="304"/>
    </row>
    <row r="359" spans="1:85" s="109" customFormat="1" hidden="1" outlineLevel="1">
      <c r="A359" s="116">
        <f t="shared" si="561"/>
        <v>36</v>
      </c>
      <c r="B359" s="87">
        <v>357</v>
      </c>
      <c r="C359" s="87">
        <v>4</v>
      </c>
      <c r="D359" s="87" t="s">
        <v>77</v>
      </c>
      <c r="E359" s="88" t="s">
        <v>120</v>
      </c>
      <c r="F359" s="87">
        <v>10</v>
      </c>
      <c r="G359" s="87" t="s">
        <v>85</v>
      </c>
      <c r="H359" s="88" t="s">
        <v>122</v>
      </c>
      <c r="I359" s="89" t="s">
        <v>82</v>
      </c>
      <c r="J359" s="89" t="s">
        <v>82</v>
      </c>
      <c r="K359" s="89" t="s">
        <v>82</v>
      </c>
      <c r="L359" s="89" t="s">
        <v>82</v>
      </c>
      <c r="M359" s="89" t="s">
        <v>82</v>
      </c>
      <c r="N359" s="87">
        <v>0</v>
      </c>
      <c r="O359" s="87">
        <v>0</v>
      </c>
      <c r="P359" s="87">
        <v>0</v>
      </c>
      <c r="Q359" s="87">
        <v>0</v>
      </c>
      <c r="R359" s="87">
        <v>0</v>
      </c>
      <c r="S359" s="87">
        <v>0</v>
      </c>
      <c r="T359" s="87">
        <v>0</v>
      </c>
      <c r="U359" s="87">
        <v>0</v>
      </c>
      <c r="V359" s="87">
        <v>0</v>
      </c>
      <c r="W359" s="87">
        <v>0</v>
      </c>
      <c r="X359" s="90">
        <v>0</v>
      </c>
      <c r="Y359" s="90">
        <v>0</v>
      </c>
      <c r="Z359" s="90">
        <v>0</v>
      </c>
      <c r="AA359" s="90">
        <v>0</v>
      </c>
      <c r="AB359" s="90">
        <v>0</v>
      </c>
      <c r="AC359" s="90">
        <v>0</v>
      </c>
      <c r="AD359" s="90">
        <v>0</v>
      </c>
      <c r="AE359" s="90">
        <v>0</v>
      </c>
      <c r="AF359" s="90">
        <v>0</v>
      </c>
      <c r="AG359" s="90">
        <v>0</v>
      </c>
      <c r="AH359" s="91">
        <v>0</v>
      </c>
      <c r="AI359" s="91" t="s">
        <v>83</v>
      </c>
      <c r="AJ359" s="91">
        <v>0</v>
      </c>
      <c r="AK359" s="128">
        <f>RANK(AH359,AH359:AJ359,1)-1</f>
        <v>0</v>
      </c>
      <c r="AL359" s="128">
        <f>RANK(AJ359,AH359:AJ359,1)-1</f>
        <v>0</v>
      </c>
      <c r="AM359" s="114"/>
      <c r="AN359" s="114"/>
      <c r="AO359" s="139"/>
      <c r="AP359" s="139"/>
      <c r="AQ359" s="139"/>
      <c r="AR359" s="139"/>
      <c r="AT359" s="115"/>
      <c r="AU359" s="129" t="str">
        <f>D359</f>
        <v>A</v>
      </c>
      <c r="AV359" s="130" t="str">
        <f t="shared" si="557"/>
        <v>Kätlin LATT</v>
      </c>
      <c r="AW359" s="129" t="str">
        <f>G359</f>
        <v>X</v>
      </c>
      <c r="AX359" s="130" t="str">
        <f t="shared" si="558"/>
        <v>Aire KURGPÕLD</v>
      </c>
      <c r="AY359" s="129" t="str">
        <f>IF(AND(N359=0,O359=0),"",N359&amp;" - "&amp;O359)</f>
        <v/>
      </c>
      <c r="AZ359" s="129" t="str">
        <f>IF(AND(P359=0,Q359=0),"",P359&amp;" - "&amp;Q359)</f>
        <v/>
      </c>
      <c r="BA359" s="129" t="str">
        <f>IF(AND(R359=0,S359=0),"",R359&amp;" - "&amp;S359)</f>
        <v/>
      </c>
      <c r="BB359" s="129" t="str">
        <f>IF(AND(T359=0,U359=0),"",T359&amp;" - "&amp;U359)</f>
        <v/>
      </c>
      <c r="BC359" s="129" t="str">
        <f>IF(AND(V359=0,W359=0),"",V359&amp;" - "&amp;W359)</f>
        <v/>
      </c>
      <c r="BD359" s="131" t="str">
        <f>IF(AND(AH359=0,AJ359=0),"",AH359&amp;" - "&amp;AJ359)</f>
        <v/>
      </c>
      <c r="BE359" s="132">
        <f>BE357+AK359</f>
        <v>4</v>
      </c>
      <c r="BF359" s="132">
        <f>BF357+AL359</f>
        <v>0</v>
      </c>
      <c r="BH359" s="129" t="str">
        <f>D359</f>
        <v>A</v>
      </c>
      <c r="BI359" s="130" t="str">
        <f t="shared" si="559"/>
        <v>Kätlin LATT</v>
      </c>
      <c r="BJ359" s="129" t="str">
        <f>G359</f>
        <v>X</v>
      </c>
      <c r="BK359" s="130" t="str">
        <f t="shared" si="560"/>
        <v>Aire KURGPÕLD</v>
      </c>
      <c r="BL359" s="135" t="str">
        <f t="shared" si="562"/>
        <v/>
      </c>
      <c r="BM359" s="135" t="str">
        <f t="shared" si="563"/>
        <v/>
      </c>
      <c r="BN359" s="135" t="str">
        <f t="shared" si="564"/>
        <v/>
      </c>
      <c r="BO359" s="135" t="str">
        <f t="shared" si="565"/>
        <v/>
      </c>
      <c r="BP359" s="135" t="str">
        <f t="shared" si="566"/>
        <v/>
      </c>
      <c r="BQ359" s="135" t="str">
        <f t="shared" si="567"/>
        <v/>
      </c>
      <c r="BR359" s="135" t="str">
        <f t="shared" si="568"/>
        <v/>
      </c>
      <c r="BS359" s="135" t="str">
        <f t="shared" si="569"/>
        <v/>
      </c>
      <c r="BT359" s="135" t="str">
        <f t="shared" si="570"/>
        <v/>
      </c>
      <c r="BU359" s="135" t="str">
        <f t="shared" si="571"/>
        <v/>
      </c>
      <c r="BV359" s="136" t="str">
        <f>IF(AND(AH359=0,AJ359=0),"",AH359&amp;" - "&amp;AJ359)</f>
        <v/>
      </c>
      <c r="BW359" s="138">
        <f>BW357+AK359</f>
        <v>4</v>
      </c>
      <c r="BX359" s="138">
        <f>AL359+BX357</f>
        <v>0</v>
      </c>
      <c r="BZ359" s="109" t="str">
        <f>IF(BL359="","",BI359)</f>
        <v/>
      </c>
      <c r="CA359" s="109" t="str">
        <f>IF(BZ359="","",CA354)</f>
        <v/>
      </c>
      <c r="CB359" s="109" t="str">
        <f>IF(BL359="","",BK359)</f>
        <v/>
      </c>
      <c r="CC359" s="109" t="str">
        <f>IF(CB359="","",CC354)</f>
        <v/>
      </c>
      <c r="CF359" s="109" t="str">
        <f>IF(AH359=AJ359,"",IF(AH359&gt;AJ359,E359,H359))</f>
        <v/>
      </c>
      <c r="CG359" s="109" t="str">
        <f>IF(AH359=AJ359,"",IF(AH359&gt;AJ359,H359,E359))</f>
        <v/>
      </c>
    </row>
    <row r="360" spans="1:85" hidden="1" outlineLevel="1">
      <c r="A360" s="116">
        <f t="shared" si="561"/>
        <v>36</v>
      </c>
      <c r="B360" s="87">
        <v>358</v>
      </c>
      <c r="C360" s="93">
        <v>6</v>
      </c>
      <c r="D360" s="93" t="s">
        <v>87</v>
      </c>
      <c r="E360" s="88" t="s">
        <v>159</v>
      </c>
      <c r="F360" s="93">
        <v>11</v>
      </c>
      <c r="G360" s="93" t="s">
        <v>78</v>
      </c>
      <c r="H360" s="88" t="s">
        <v>165</v>
      </c>
      <c r="I360" s="89" t="s">
        <v>82</v>
      </c>
      <c r="J360" s="89" t="s">
        <v>82</v>
      </c>
      <c r="K360" s="89" t="s">
        <v>82</v>
      </c>
      <c r="L360" s="89" t="s">
        <v>82</v>
      </c>
      <c r="M360" s="89" t="s">
        <v>82</v>
      </c>
      <c r="N360" s="87">
        <v>0</v>
      </c>
      <c r="O360" s="87">
        <v>0</v>
      </c>
      <c r="P360" s="87">
        <v>0</v>
      </c>
      <c r="Q360" s="87">
        <v>0</v>
      </c>
      <c r="R360" s="87">
        <v>0</v>
      </c>
      <c r="S360" s="87">
        <v>0</v>
      </c>
      <c r="T360" s="87">
        <v>0</v>
      </c>
      <c r="U360" s="87">
        <v>0</v>
      </c>
      <c r="V360" s="87">
        <v>0</v>
      </c>
      <c r="W360" s="87">
        <v>0</v>
      </c>
      <c r="X360" s="90">
        <v>0</v>
      </c>
      <c r="Y360" s="90">
        <v>0</v>
      </c>
      <c r="Z360" s="90">
        <v>0</v>
      </c>
      <c r="AA360" s="90">
        <v>0</v>
      </c>
      <c r="AB360" s="90">
        <v>0</v>
      </c>
      <c r="AC360" s="90">
        <v>0</v>
      </c>
      <c r="AD360" s="90">
        <v>0</v>
      </c>
      <c r="AE360" s="90">
        <v>0</v>
      </c>
      <c r="AF360" s="90">
        <v>0</v>
      </c>
      <c r="AG360" s="90">
        <v>0</v>
      </c>
      <c r="AH360" s="91">
        <v>0</v>
      </c>
      <c r="AI360" s="91" t="s">
        <v>83</v>
      </c>
      <c r="AJ360" s="91">
        <v>0</v>
      </c>
      <c r="AK360" s="128">
        <f>RANK(AH360,AH360:AJ360,1)-1</f>
        <v>0</v>
      </c>
      <c r="AL360" s="128">
        <f>RANK(AJ360,AH360:AJ360,1)-1</f>
        <v>0</v>
      </c>
      <c r="AT360" s="115"/>
      <c r="AU360" s="129" t="str">
        <f>D360</f>
        <v>C</v>
      </c>
      <c r="AV360" s="130" t="str">
        <f t="shared" si="557"/>
        <v>Kai THORNBECH</v>
      </c>
      <c r="AW360" s="129" t="str">
        <f>G360</f>
        <v>Y</v>
      </c>
      <c r="AX360" s="130" t="str">
        <f t="shared" si="558"/>
        <v>Piret KUMMEL (laen)</v>
      </c>
      <c r="AY360" s="129" t="str">
        <f>IF(AND(N360=0,O360=0),"",N360&amp;" - "&amp;O360)</f>
        <v/>
      </c>
      <c r="AZ360" s="129" t="str">
        <f>IF(AND(P360=0,Q360=0),"",P360&amp;" - "&amp;Q360)</f>
        <v/>
      </c>
      <c r="BA360" s="129" t="str">
        <f>IF(AND(R360=0,S360=0),"",R360&amp;" - "&amp;S360)</f>
        <v/>
      </c>
      <c r="BB360" s="129" t="str">
        <f>IF(AND(T360=0,U360=0),"",T360&amp;" - "&amp;U360)</f>
        <v/>
      </c>
      <c r="BC360" s="129" t="str">
        <f>IF(AND(V360=0,W360=0),"",V360&amp;" - "&amp;W360)</f>
        <v/>
      </c>
      <c r="BD360" s="131" t="str">
        <f>IF(AND(AH360=0,AJ360=0),"",AH360&amp;" - "&amp;AJ360)</f>
        <v/>
      </c>
      <c r="BE360" s="132">
        <f>BE359+AK360</f>
        <v>4</v>
      </c>
      <c r="BF360" s="132">
        <f>BF359+AL360</f>
        <v>0</v>
      </c>
      <c r="BH360" s="129" t="str">
        <f>D360</f>
        <v>C</v>
      </c>
      <c r="BI360" s="130" t="str">
        <f t="shared" si="559"/>
        <v>Kai THORNBECH</v>
      </c>
      <c r="BJ360" s="129" t="str">
        <f>G360</f>
        <v>Y</v>
      </c>
      <c r="BK360" s="130" t="str">
        <f t="shared" si="560"/>
        <v>Piret KUMMEL (laen)</v>
      </c>
      <c r="BL360" s="135" t="str">
        <f t="shared" si="562"/>
        <v/>
      </c>
      <c r="BM360" s="135" t="str">
        <f t="shared" si="563"/>
        <v/>
      </c>
      <c r="BN360" s="135" t="str">
        <f t="shared" si="564"/>
        <v/>
      </c>
      <c r="BO360" s="135" t="str">
        <f t="shared" si="565"/>
        <v/>
      </c>
      <c r="BP360" s="135" t="str">
        <f t="shared" si="566"/>
        <v/>
      </c>
      <c r="BQ360" s="135" t="str">
        <f t="shared" si="567"/>
        <v/>
      </c>
      <c r="BR360" s="135" t="str">
        <f t="shared" si="568"/>
        <v/>
      </c>
      <c r="BS360" s="135" t="str">
        <f t="shared" si="569"/>
        <v/>
      </c>
      <c r="BT360" s="135" t="str">
        <f t="shared" si="570"/>
        <v/>
      </c>
      <c r="BU360" s="135" t="str">
        <f t="shared" si="571"/>
        <v/>
      </c>
      <c r="BV360" s="136" t="str">
        <f>IF(AND(AH360=0,AJ360=0),"",AH360&amp;" - "&amp;AJ360)</f>
        <v/>
      </c>
      <c r="BW360" s="138">
        <f>BW359+AK360</f>
        <v>4</v>
      </c>
      <c r="BX360" s="138">
        <f>AL360+BX359</f>
        <v>0</v>
      </c>
      <c r="BZ360" s="109" t="str">
        <f>IF(BL360="","",BI360)</f>
        <v/>
      </c>
      <c r="CA360" s="109" t="str">
        <f>IF(BZ360="","",CA354)</f>
        <v/>
      </c>
      <c r="CB360" s="109" t="str">
        <f>IF(BL360="","",BK360)</f>
        <v/>
      </c>
      <c r="CC360" s="109" t="str">
        <f>IF(CB360="","",CC354)</f>
        <v/>
      </c>
      <c r="CF360" s="109" t="str">
        <f>IF(AH360=AJ360,"",IF(AH360&gt;AJ360,E360,H360))</f>
        <v/>
      </c>
      <c r="CG360" s="109" t="str">
        <f>IF(AH360=AJ360,"",IF(AH360&gt;AJ360,H360,E360))</f>
        <v/>
      </c>
    </row>
    <row r="361" spans="1:85" hidden="1" outlineLevel="1">
      <c r="A361" s="153">
        <f t="shared" si="561"/>
        <v>36</v>
      </c>
      <c r="B361" s="96">
        <v>359</v>
      </c>
      <c r="C361" s="94">
        <v>5</v>
      </c>
      <c r="D361" s="94" t="s">
        <v>84</v>
      </c>
      <c r="E361" s="95" t="s">
        <v>118</v>
      </c>
      <c r="F361" s="94">
        <v>12</v>
      </c>
      <c r="G361" s="94" t="s">
        <v>88</v>
      </c>
      <c r="H361" s="95" t="s">
        <v>126</v>
      </c>
      <c r="I361" s="89" t="s">
        <v>82</v>
      </c>
      <c r="J361" s="89" t="s">
        <v>82</v>
      </c>
      <c r="K361" s="89" t="s">
        <v>82</v>
      </c>
      <c r="L361" s="89" t="s">
        <v>82</v>
      </c>
      <c r="M361" s="89" t="s">
        <v>82</v>
      </c>
      <c r="N361" s="96">
        <v>0</v>
      </c>
      <c r="O361" s="96">
        <v>0</v>
      </c>
      <c r="P361" s="96">
        <v>0</v>
      </c>
      <c r="Q361" s="96">
        <v>0</v>
      </c>
      <c r="R361" s="96">
        <v>0</v>
      </c>
      <c r="S361" s="96">
        <v>0</v>
      </c>
      <c r="T361" s="96">
        <v>0</v>
      </c>
      <c r="U361" s="96">
        <v>0</v>
      </c>
      <c r="V361" s="96">
        <v>0</v>
      </c>
      <c r="W361" s="96">
        <v>0</v>
      </c>
      <c r="X361" s="97">
        <v>0</v>
      </c>
      <c r="Y361" s="97">
        <v>0</v>
      </c>
      <c r="Z361" s="97">
        <v>0</v>
      </c>
      <c r="AA361" s="97">
        <v>0</v>
      </c>
      <c r="AB361" s="97">
        <v>0</v>
      </c>
      <c r="AC361" s="97">
        <v>0</v>
      </c>
      <c r="AD361" s="97">
        <v>0</v>
      </c>
      <c r="AE361" s="97">
        <v>0</v>
      </c>
      <c r="AF361" s="97">
        <v>0</v>
      </c>
      <c r="AG361" s="97">
        <v>0</v>
      </c>
      <c r="AH361" s="98">
        <v>0</v>
      </c>
      <c r="AI361" s="98" t="s">
        <v>83</v>
      </c>
      <c r="AJ361" s="98">
        <v>0</v>
      </c>
      <c r="AK361" s="128">
        <f>RANK(AH361,AH361:AJ361,1)-1</f>
        <v>0</v>
      </c>
      <c r="AL361" s="128">
        <f>RANK(AJ361,AH361:AJ361,1)-1</f>
        <v>0</v>
      </c>
      <c r="AM361" s="142">
        <v>1</v>
      </c>
      <c r="AN361" s="142">
        <v>1</v>
      </c>
      <c r="AT361" s="115"/>
      <c r="AU361" s="129" t="str">
        <f>D361</f>
        <v>B</v>
      </c>
      <c r="AV361" s="130" t="str">
        <f t="shared" si="557"/>
        <v>Pille VEESAAR</v>
      </c>
      <c r="AW361" s="129" t="str">
        <f>G361</f>
        <v>Z</v>
      </c>
      <c r="AX361" s="130" t="str">
        <f t="shared" si="558"/>
        <v>Neverly LUKAS</v>
      </c>
      <c r="AY361" s="129" t="str">
        <f>IF(AND(N361=0,O361=0),"",N361&amp;" - "&amp;O361)</f>
        <v/>
      </c>
      <c r="AZ361" s="129" t="str">
        <f>IF(AND(P361=0,Q361=0),"",P361&amp;" - "&amp;Q361)</f>
        <v/>
      </c>
      <c r="BA361" s="129" t="str">
        <f>IF(AND(R361=0,S361=0),"",R361&amp;" - "&amp;S361)</f>
        <v/>
      </c>
      <c r="BB361" s="129" t="str">
        <f>IF(AND(T361=0,U361=0),"",T361&amp;" - "&amp;U361)</f>
        <v/>
      </c>
      <c r="BC361" s="129" t="str">
        <f>IF(AND(V361=0,W361=0),"",V361&amp;" - "&amp;W361)</f>
        <v/>
      </c>
      <c r="BD361" s="131" t="str">
        <f>IF(AND(AH361=0,AJ361=0),"",AH361&amp;" - "&amp;AJ361)</f>
        <v/>
      </c>
      <c r="BE361" s="132">
        <f>BE360+AK361</f>
        <v>4</v>
      </c>
      <c r="BF361" s="132">
        <f>BF360+AL361</f>
        <v>0</v>
      </c>
      <c r="BH361" s="129" t="str">
        <f>D361</f>
        <v>B</v>
      </c>
      <c r="BI361" s="130" t="str">
        <f t="shared" si="559"/>
        <v>Pille VEESAAR</v>
      </c>
      <c r="BJ361" s="129" t="str">
        <f>G361</f>
        <v>Z</v>
      </c>
      <c r="BK361" s="130" t="str">
        <f t="shared" si="560"/>
        <v>Neverly LUKAS</v>
      </c>
      <c r="BL361" s="135" t="str">
        <f t="shared" si="562"/>
        <v/>
      </c>
      <c r="BM361" s="135" t="str">
        <f t="shared" si="563"/>
        <v/>
      </c>
      <c r="BN361" s="135" t="str">
        <f t="shared" si="564"/>
        <v/>
      </c>
      <c r="BO361" s="135" t="str">
        <f t="shared" si="565"/>
        <v/>
      </c>
      <c r="BP361" s="135" t="str">
        <f t="shared" si="566"/>
        <v/>
      </c>
      <c r="BQ361" s="135" t="str">
        <f t="shared" si="567"/>
        <v/>
      </c>
      <c r="BR361" s="135" t="str">
        <f t="shared" si="568"/>
        <v/>
      </c>
      <c r="BS361" s="135" t="str">
        <f t="shared" si="569"/>
        <v/>
      </c>
      <c r="BT361" s="135" t="str">
        <f t="shared" si="570"/>
        <v/>
      </c>
      <c r="BU361" s="135" t="str">
        <f t="shared" si="571"/>
        <v/>
      </c>
      <c r="BV361" s="136" t="str">
        <f>IF(AND(AH361=0,AJ361=0),"",AH361&amp;" - "&amp;AJ361)</f>
        <v/>
      </c>
      <c r="BW361" s="138">
        <f>BW360+AK361</f>
        <v>4</v>
      </c>
      <c r="BX361" s="138">
        <f>AL361+BX360</f>
        <v>0</v>
      </c>
      <c r="BZ361" s="109" t="str">
        <f>IF(BL361="","",BI361)</f>
        <v/>
      </c>
      <c r="CA361" s="109" t="str">
        <f>IF(BZ361="","",CA354)</f>
        <v/>
      </c>
      <c r="CB361" s="109" t="str">
        <f>IF(BL361="","",BK361)</f>
        <v/>
      </c>
      <c r="CC361" s="109" t="str">
        <f>IF(CB361="","",CC354)</f>
        <v/>
      </c>
      <c r="CF361" s="109" t="str">
        <f>IF(AH361=AJ361,"",IF(AH361&gt;AJ361,E361,H361))</f>
        <v/>
      </c>
      <c r="CG361" s="109" t="str">
        <f>IF(AH361=AJ361,"",IF(AH361&gt;AJ361,H361,E361))</f>
        <v/>
      </c>
    </row>
    <row r="362" spans="1:85" hidden="1" outlineLevel="1">
      <c r="A362" s="154">
        <f t="shared" si="561"/>
        <v>36</v>
      </c>
      <c r="B362" s="101">
        <v>360</v>
      </c>
      <c r="C362" s="99"/>
      <c r="D362" s="99"/>
      <c r="E362" s="99"/>
      <c r="F362" s="99"/>
      <c r="G362" s="99"/>
      <c r="H362" s="99"/>
      <c r="I362" s="100"/>
      <c r="J362" s="100"/>
      <c r="K362" s="100"/>
      <c r="L362" s="100"/>
      <c r="M362" s="100"/>
      <c r="N362" s="101"/>
      <c r="O362" s="101"/>
      <c r="P362" s="101"/>
      <c r="Q362" s="101"/>
      <c r="R362" s="101"/>
      <c r="S362" s="101"/>
      <c r="T362" s="101"/>
      <c r="U362" s="101"/>
      <c r="V362" s="101"/>
      <c r="W362" s="101"/>
      <c r="X362" s="102"/>
      <c r="Y362" s="102"/>
      <c r="Z362" s="102"/>
      <c r="AA362" s="102"/>
      <c r="AB362" s="102"/>
      <c r="AC362" s="102"/>
      <c r="AD362" s="102"/>
      <c r="AE362" s="102"/>
      <c r="AF362" s="102"/>
      <c r="AG362" s="102"/>
      <c r="AH362" s="103"/>
      <c r="AI362" s="103"/>
      <c r="AJ362" s="104"/>
      <c r="AK362" s="144">
        <f>SUM(AK354:AK361)</f>
        <v>4</v>
      </c>
      <c r="AL362" s="144">
        <f>SUM(AL354:AL361)</f>
        <v>0</v>
      </c>
      <c r="AM362" s="145" t="str">
        <f>IF(OR(ISNA(E354),AK362=AL362),"",IF(D353&lt;G353,AK362&amp;" - "&amp;AL362,AL362&amp;" - "&amp;AK362))</f>
        <v>4 - 0</v>
      </c>
      <c r="AN362" s="145">
        <f>IF(OR(ISNA(E354),AK362=AL362),"",IF(VALUE(LEFT(AM362))&gt;VALUE(RIGHT(AM362)),2,1))</f>
        <v>2</v>
      </c>
      <c r="AT362" s="146"/>
      <c r="AU362" s="147"/>
      <c r="AV362" s="148"/>
      <c r="AW362" s="147"/>
      <c r="AX362" s="148"/>
      <c r="AY362" s="147"/>
      <c r="AZ362" s="147"/>
      <c r="BA362" s="147"/>
      <c r="BB362" s="147"/>
      <c r="BC362" s="149"/>
      <c r="BD362" s="150"/>
      <c r="BE362" s="151"/>
      <c r="BF362" s="151"/>
      <c r="BZ362" t="s">
        <v>140</v>
      </c>
      <c r="CF362" s="109" t="s">
        <v>140</v>
      </c>
      <c r="CG362" s="109"/>
    </row>
    <row r="363" spans="1:85" s="109" customFormat="1" hidden="1" outlineLevel="1">
      <c r="A363" s="152">
        <f>A353+1</f>
        <v>37</v>
      </c>
      <c r="B363" s="79">
        <v>361</v>
      </c>
      <c r="C363" s="79">
        <v>3</v>
      </c>
      <c r="D363" s="80">
        <v>2</v>
      </c>
      <c r="E363" s="81" t="s">
        <v>39</v>
      </c>
      <c r="F363" s="79">
        <v>9</v>
      </c>
      <c r="G363" s="80">
        <v>6</v>
      </c>
      <c r="H363" s="81" t="s">
        <v>60</v>
      </c>
      <c r="I363" s="82"/>
      <c r="J363" s="83"/>
      <c r="K363" s="83"/>
      <c r="L363" s="83"/>
      <c r="M363" s="83"/>
      <c r="N363" s="84"/>
      <c r="O363" s="84"/>
      <c r="P363" s="84"/>
      <c r="Q363" s="84"/>
      <c r="R363" s="84"/>
      <c r="S363" s="84"/>
      <c r="T363" s="84"/>
      <c r="U363" s="84"/>
      <c r="V363" s="84"/>
      <c r="W363" s="84"/>
      <c r="X363" s="85"/>
      <c r="Y363" s="85"/>
      <c r="Z363" s="85"/>
      <c r="AA363" s="85"/>
      <c r="AB363" s="85"/>
      <c r="AC363" s="85"/>
      <c r="AD363" s="85"/>
      <c r="AE363" s="85"/>
      <c r="AF363" s="85"/>
      <c r="AG363" s="85"/>
      <c r="AH363" s="85"/>
      <c r="AI363" s="85"/>
      <c r="AJ363" s="86"/>
      <c r="AO363" s="109" t="s">
        <v>132</v>
      </c>
      <c r="AP363" s="109" t="s">
        <v>132</v>
      </c>
      <c r="AT363" s="119" t="str">
        <f>"Match no "&amp;A363</f>
        <v>Match no 37</v>
      </c>
      <c r="AU363" s="120">
        <f>BE371</f>
        <v>4</v>
      </c>
      <c r="AV363" s="121" t="str">
        <f t="shared" ref="AV363:AV371" si="573">E363</f>
        <v>Aseri Spordiklubi</v>
      </c>
      <c r="AW363" s="120">
        <f>BF371</f>
        <v>0</v>
      </c>
      <c r="AX363" s="121" t="str">
        <f t="shared" ref="AX363:AX371" si="574">H363</f>
        <v>Lauatennisekeskus</v>
      </c>
      <c r="AY363" s="122" t="s">
        <v>133</v>
      </c>
      <c r="AZ363" s="122" t="s">
        <v>134</v>
      </c>
      <c r="BA363" s="122" t="s">
        <v>135</v>
      </c>
      <c r="BB363" s="122" t="s">
        <v>136</v>
      </c>
      <c r="BC363" s="122" t="s">
        <v>137</v>
      </c>
      <c r="BD363" s="123" t="s">
        <v>138</v>
      </c>
      <c r="BE363" s="292" t="s">
        <v>139</v>
      </c>
      <c r="BF363" s="292"/>
      <c r="BH363" s="124">
        <f>AK372</f>
        <v>4</v>
      </c>
      <c r="BI363" s="125" t="str">
        <f t="shared" ref="BI363:BI371" si="575">E363</f>
        <v>Aseri Spordiklubi</v>
      </c>
      <c r="BJ363" s="124">
        <f>AL372</f>
        <v>0</v>
      </c>
      <c r="BK363" s="125" t="str">
        <f t="shared" ref="BK363:BK371" si="576">H363</f>
        <v>Lauatennisekeskus</v>
      </c>
      <c r="BL363" s="287" t="s">
        <v>133</v>
      </c>
      <c r="BM363" s="288"/>
      <c r="BN363" s="287" t="s">
        <v>134</v>
      </c>
      <c r="BO363" s="288"/>
      <c r="BP363" s="287" t="s">
        <v>135</v>
      </c>
      <c r="BQ363" s="288"/>
      <c r="BR363" s="287" t="s">
        <v>136</v>
      </c>
      <c r="BS363" s="288"/>
      <c r="BT363" s="287" t="s">
        <v>137</v>
      </c>
      <c r="BU363" s="288"/>
      <c r="BV363" s="126" t="s">
        <v>138</v>
      </c>
      <c r="BW363" s="289" t="s">
        <v>139</v>
      </c>
      <c r="BX363" s="290"/>
      <c r="BZ363" s="109" t="s">
        <v>140</v>
      </c>
      <c r="CF363" s="109" t="s">
        <v>140</v>
      </c>
    </row>
    <row r="364" spans="1:85" s="109" customFormat="1" hidden="1" outlineLevel="1">
      <c r="A364" s="116">
        <f t="shared" ref="A364:A372" si="577">A354+1</f>
        <v>37</v>
      </c>
      <c r="B364" s="87">
        <v>362</v>
      </c>
      <c r="C364" s="87">
        <v>4</v>
      </c>
      <c r="D364" s="87" t="s">
        <v>77</v>
      </c>
      <c r="E364" s="88" t="s">
        <v>109</v>
      </c>
      <c r="F364" s="87">
        <v>11</v>
      </c>
      <c r="G364" s="87" t="s">
        <v>78</v>
      </c>
      <c r="H364" s="88" t="s">
        <v>165</v>
      </c>
      <c r="I364" s="89" t="s">
        <v>96</v>
      </c>
      <c r="J364" s="89" t="s">
        <v>92</v>
      </c>
      <c r="K364" s="89" t="s">
        <v>92</v>
      </c>
      <c r="L364" s="89" t="s">
        <v>82</v>
      </c>
      <c r="M364" s="89" t="s">
        <v>82</v>
      </c>
      <c r="N364" s="87">
        <v>11</v>
      </c>
      <c r="O364" s="87">
        <v>5</v>
      </c>
      <c r="P364" s="87">
        <v>11</v>
      </c>
      <c r="Q364" s="87">
        <v>7</v>
      </c>
      <c r="R364" s="87">
        <v>11</v>
      </c>
      <c r="S364" s="87">
        <v>7</v>
      </c>
      <c r="T364" s="87">
        <v>0</v>
      </c>
      <c r="U364" s="87">
        <v>0</v>
      </c>
      <c r="V364" s="87">
        <v>0</v>
      </c>
      <c r="W364" s="87">
        <v>0</v>
      </c>
      <c r="X364" s="90">
        <v>1</v>
      </c>
      <c r="Y364" s="90">
        <v>1</v>
      </c>
      <c r="Z364" s="90">
        <v>1</v>
      </c>
      <c r="AA364" s="90">
        <v>0</v>
      </c>
      <c r="AB364" s="90">
        <v>0</v>
      </c>
      <c r="AC364" s="90">
        <v>0</v>
      </c>
      <c r="AD364" s="90">
        <v>0</v>
      </c>
      <c r="AE364" s="90">
        <v>0</v>
      </c>
      <c r="AF364" s="90">
        <v>0</v>
      </c>
      <c r="AG364" s="90">
        <v>0</v>
      </c>
      <c r="AH364" s="91">
        <v>3</v>
      </c>
      <c r="AI364" s="91" t="s">
        <v>83</v>
      </c>
      <c r="AJ364" s="91">
        <v>0</v>
      </c>
      <c r="AK364" s="128">
        <f>RANK(AH364,AH364:AJ364,1)-1</f>
        <v>1</v>
      </c>
      <c r="AL364" s="128">
        <f>RANK(AJ364,AH364:AJ364,1)-1</f>
        <v>0</v>
      </c>
      <c r="AT364" s="115" t="str">
        <f>VLOOKUP(A363,Voor,4)&amp;" kell "&amp;TEXT(VLOOKUP(A363,Voor,5),"hh:mm")</f>
        <v>III voor kell 15:00</v>
      </c>
      <c r="AU364" s="129" t="str">
        <f>D364</f>
        <v>A</v>
      </c>
      <c r="AV364" s="130" t="str">
        <f t="shared" si="573"/>
        <v>Reelica HANSON</v>
      </c>
      <c r="AW364" s="129" t="str">
        <f>G364</f>
        <v>Y</v>
      </c>
      <c r="AX364" s="130" t="str">
        <f t="shared" si="574"/>
        <v>Piret KUMMEL (laen)</v>
      </c>
      <c r="AY364" s="129" t="str">
        <f>IF(AND(N364=0,O364=0),"",N364&amp;" - "&amp;O364)</f>
        <v>11 - 5</v>
      </c>
      <c r="AZ364" s="129" t="str">
        <f>IF(AND(P364=0,Q364=0),"",P364&amp;" - "&amp;Q364)</f>
        <v>11 - 7</v>
      </c>
      <c r="BA364" s="129" t="str">
        <f>IF(AND(R364=0,S364=0),"",R364&amp;" - "&amp;S364)</f>
        <v>11 - 7</v>
      </c>
      <c r="BB364" s="129" t="str">
        <f>IF(AND(T364=0,U364=0),"",T364&amp;" - "&amp;U364)</f>
        <v/>
      </c>
      <c r="BC364" s="129" t="str">
        <f>IF(AND(V364=0,W364=0),"",V364&amp;" - "&amp;W364)</f>
        <v/>
      </c>
      <c r="BD364" s="131" t="str">
        <f>IF(AND(AH364=0,AJ364=0),"",AH364&amp;" - "&amp;AJ364)</f>
        <v>3 - 0</v>
      </c>
      <c r="BE364" s="132">
        <f>AK364</f>
        <v>1</v>
      </c>
      <c r="BF364" s="132">
        <f>AL364</f>
        <v>0</v>
      </c>
      <c r="BH364" s="133" t="str">
        <f>D364</f>
        <v>A</v>
      </c>
      <c r="BI364" s="134" t="str">
        <f t="shared" si="575"/>
        <v>Reelica HANSON</v>
      </c>
      <c r="BJ364" s="133" t="str">
        <f>G364</f>
        <v>Y</v>
      </c>
      <c r="BK364" s="134" t="str">
        <f t="shared" si="576"/>
        <v>Piret KUMMEL (laen)</v>
      </c>
      <c r="BL364" s="135">
        <f t="shared" ref="BL364:BL371" si="578">IF(AND(N364=0,O364=0),"",N364)</f>
        <v>11</v>
      </c>
      <c r="BM364" s="135">
        <f t="shared" ref="BM364:BM371" si="579">IF(AND(N364=0,O364=0),"",O364)</f>
        <v>5</v>
      </c>
      <c r="BN364" s="135">
        <f t="shared" ref="BN364:BN371" si="580">IF(AND(P364=0,Q364=0),"",P364)</f>
        <v>11</v>
      </c>
      <c r="BO364" s="135">
        <f t="shared" ref="BO364:BO371" si="581">IF(AND(P364=0,Q364=0),"",Q364)</f>
        <v>7</v>
      </c>
      <c r="BP364" s="135">
        <f t="shared" ref="BP364:BP371" si="582">IF(AND(R364=0,S364=0),"",R364)</f>
        <v>11</v>
      </c>
      <c r="BQ364" s="135">
        <f t="shared" ref="BQ364:BQ371" si="583">IF(AND(R364=0,S364=0),"",S364)</f>
        <v>7</v>
      </c>
      <c r="BR364" s="135" t="str">
        <f t="shared" ref="BR364:BR371" si="584">IF(AND(T364=0,U364=0),"",T364)</f>
        <v/>
      </c>
      <c r="BS364" s="135" t="str">
        <f t="shared" ref="BS364:BS371" si="585">IF(AND(T364=0,U364=0),"",U364)</f>
        <v/>
      </c>
      <c r="BT364" s="135" t="str">
        <f t="shared" ref="BT364:BT371" si="586">IF(AND(V364=0,W364=0),"",V364)</f>
        <v/>
      </c>
      <c r="BU364" s="135" t="str">
        <f t="shared" ref="BU364:BU371" si="587">IF(AND(V364=0,W364=0),"",W364)</f>
        <v/>
      </c>
      <c r="BV364" s="136" t="str">
        <f>IF(AND(AH364=0,AJ364=0),"",AH364&amp;" - "&amp;AJ364)</f>
        <v>3 - 0</v>
      </c>
      <c r="BW364" s="137">
        <f>AK364</f>
        <v>1</v>
      </c>
      <c r="BX364" s="137">
        <f>AL364</f>
        <v>0</v>
      </c>
      <c r="BZ364" s="109" t="str">
        <f>IF(BL364="","",BI364)</f>
        <v>Reelica HANSON</v>
      </c>
      <c r="CA364" s="109" t="str">
        <f>IF(BZ364="","",BI363)</f>
        <v>Aseri Spordiklubi</v>
      </c>
      <c r="CB364" s="109" t="str">
        <f>IF(BL364="","",BK364)</f>
        <v>Piret KUMMEL (laen)</v>
      </c>
      <c r="CC364" s="109" t="str">
        <f>IF(CB364="","",BK363)</f>
        <v>Lauatennisekeskus</v>
      </c>
      <c r="CF364" s="109" t="str">
        <f>IF(AH364=AJ364,"",IF(AH364&gt;AJ364,E364,H364))</f>
        <v>Reelica HANSON</v>
      </c>
      <c r="CG364" s="109" t="str">
        <f>IF(AH364=AJ364,"",IF(AH364&gt;AJ364,H364,E364))</f>
        <v>Piret KUMMEL (laen)</v>
      </c>
    </row>
    <row r="365" spans="1:85" s="109" customFormat="1" hidden="1" outlineLevel="1">
      <c r="A365" s="116">
        <f t="shared" si="577"/>
        <v>37</v>
      </c>
      <c r="B365" s="87">
        <v>363</v>
      </c>
      <c r="C365" s="87">
        <v>5</v>
      </c>
      <c r="D365" s="87" t="s">
        <v>84</v>
      </c>
      <c r="E365" s="88" t="s">
        <v>155</v>
      </c>
      <c r="F365" s="87">
        <v>10</v>
      </c>
      <c r="G365" s="87" t="s">
        <v>85</v>
      </c>
      <c r="H365" s="88" t="s">
        <v>122</v>
      </c>
      <c r="I365" s="89" t="s">
        <v>101</v>
      </c>
      <c r="J365" s="89" t="s">
        <v>92</v>
      </c>
      <c r="K365" s="89" t="s">
        <v>79</v>
      </c>
      <c r="L365" s="89" t="s">
        <v>82</v>
      </c>
      <c r="M365" s="89" t="s">
        <v>82</v>
      </c>
      <c r="N365" s="87">
        <v>11</v>
      </c>
      <c r="O365" s="87">
        <v>2</v>
      </c>
      <c r="P365" s="87">
        <v>11</v>
      </c>
      <c r="Q365" s="87">
        <v>7</v>
      </c>
      <c r="R365" s="87">
        <v>11</v>
      </c>
      <c r="S365" s="87">
        <v>1</v>
      </c>
      <c r="T365" s="87">
        <v>0</v>
      </c>
      <c r="U365" s="87">
        <v>0</v>
      </c>
      <c r="V365" s="87">
        <v>0</v>
      </c>
      <c r="W365" s="87">
        <v>0</v>
      </c>
      <c r="X365" s="90">
        <v>1</v>
      </c>
      <c r="Y365" s="90">
        <v>1</v>
      </c>
      <c r="Z365" s="90">
        <v>1</v>
      </c>
      <c r="AA365" s="90">
        <v>0</v>
      </c>
      <c r="AB365" s="90">
        <v>0</v>
      </c>
      <c r="AC365" s="90">
        <v>0</v>
      </c>
      <c r="AD365" s="90">
        <v>0</v>
      </c>
      <c r="AE365" s="90">
        <v>0</v>
      </c>
      <c r="AF365" s="90">
        <v>0</v>
      </c>
      <c r="AG365" s="90">
        <v>0</v>
      </c>
      <c r="AH365" s="91">
        <v>3</v>
      </c>
      <c r="AI365" s="91" t="s">
        <v>83</v>
      </c>
      <c r="AJ365" s="91">
        <v>0</v>
      </c>
      <c r="AK365" s="128">
        <f>RANK(AH365,AH365:AJ365,1)-1</f>
        <v>1</v>
      </c>
      <c r="AL365" s="128">
        <f>RANK(AJ365,AH365:AJ365,1)-1</f>
        <v>0</v>
      </c>
      <c r="AT365" s="115" t="str">
        <f>"Laud: "&amp;VLOOKUP(A363,Voor,8)</f>
        <v>Laud: 11</v>
      </c>
      <c r="AU365" s="129" t="str">
        <f>D365</f>
        <v>B</v>
      </c>
      <c r="AV365" s="130" t="str">
        <f t="shared" si="573"/>
        <v>Karmen KOZMA</v>
      </c>
      <c r="AW365" s="129" t="str">
        <f>G365</f>
        <v>X</v>
      </c>
      <c r="AX365" s="130" t="str">
        <f t="shared" si="574"/>
        <v>Aire KURGPÕLD</v>
      </c>
      <c r="AY365" s="129" t="str">
        <f>IF(AND(N365=0,O365=0),"",N365&amp;" - "&amp;O365)</f>
        <v>11 - 2</v>
      </c>
      <c r="AZ365" s="129" t="str">
        <f>IF(AND(P365=0,Q365=0),"",P365&amp;" - "&amp;Q365)</f>
        <v>11 - 7</v>
      </c>
      <c r="BA365" s="129" t="str">
        <f>IF(AND(R365=0,S365=0),"",R365&amp;" - "&amp;S365)</f>
        <v>11 - 1</v>
      </c>
      <c r="BB365" s="129" t="str">
        <f>IF(AND(T365=0,U365=0),"",T365&amp;" - "&amp;U365)</f>
        <v/>
      </c>
      <c r="BC365" s="129" t="str">
        <f>IF(AND(V365=0,W365=0),"",V365&amp;" - "&amp;W365)</f>
        <v/>
      </c>
      <c r="BD365" s="131" t="str">
        <f>IF(AND(AH365=0,AJ365=0),"",AH365&amp;" - "&amp;AJ365)</f>
        <v>3 - 0</v>
      </c>
      <c r="BE365" s="132">
        <f t="shared" ref="BE365:BF367" si="588">BE364+AK365</f>
        <v>2</v>
      </c>
      <c r="BF365" s="132">
        <f t="shared" si="588"/>
        <v>0</v>
      </c>
      <c r="BH365" s="129" t="str">
        <f>D365</f>
        <v>B</v>
      </c>
      <c r="BI365" s="130" t="str">
        <f t="shared" si="575"/>
        <v>Karmen KOZMA</v>
      </c>
      <c r="BJ365" s="129" t="str">
        <f>G365</f>
        <v>X</v>
      </c>
      <c r="BK365" s="130" t="str">
        <f t="shared" si="576"/>
        <v>Aire KURGPÕLD</v>
      </c>
      <c r="BL365" s="135">
        <f t="shared" si="578"/>
        <v>11</v>
      </c>
      <c r="BM365" s="135">
        <f t="shared" si="579"/>
        <v>2</v>
      </c>
      <c r="BN365" s="135">
        <f t="shared" si="580"/>
        <v>11</v>
      </c>
      <c r="BO365" s="135">
        <f t="shared" si="581"/>
        <v>7</v>
      </c>
      <c r="BP365" s="135">
        <f t="shared" si="582"/>
        <v>11</v>
      </c>
      <c r="BQ365" s="135">
        <f t="shared" si="583"/>
        <v>1</v>
      </c>
      <c r="BR365" s="135" t="str">
        <f t="shared" si="584"/>
        <v/>
      </c>
      <c r="BS365" s="135" t="str">
        <f t="shared" si="585"/>
        <v/>
      </c>
      <c r="BT365" s="135" t="str">
        <f t="shared" si="586"/>
        <v/>
      </c>
      <c r="BU365" s="135" t="str">
        <f t="shared" si="587"/>
        <v/>
      </c>
      <c r="BV365" s="136" t="str">
        <f>IF(AND(AH365=0,AJ365=0),"",AH365&amp;" - "&amp;AJ365)</f>
        <v>3 - 0</v>
      </c>
      <c r="BW365" s="138">
        <f>BW364+AK365</f>
        <v>2</v>
      </c>
      <c r="BX365" s="138">
        <f>AL365+BX364</f>
        <v>0</v>
      </c>
      <c r="BZ365" s="109" t="str">
        <f>IF(BL365="","",BI365)</f>
        <v>Karmen KOZMA</v>
      </c>
      <c r="CA365" s="109" t="str">
        <f>IF(BZ365="","",CA364)</f>
        <v>Aseri Spordiklubi</v>
      </c>
      <c r="CB365" s="109" t="str">
        <f>IF(BL365="","",BK365)</f>
        <v>Aire KURGPÕLD</v>
      </c>
      <c r="CC365" s="109" t="str">
        <f>IF(CB365="","",CC364)</f>
        <v>Lauatennisekeskus</v>
      </c>
      <c r="CF365" s="109" t="str">
        <f>IF(AH365=AJ365,"",IF(AH365&gt;AJ365,E365,H365))</f>
        <v>Karmen KOZMA</v>
      </c>
      <c r="CG365" s="109" t="str">
        <f>IF(AH365=AJ365,"",IF(AH365&gt;AJ365,H365,E365))</f>
        <v>Aire KURGPÕLD</v>
      </c>
    </row>
    <row r="366" spans="1:85" s="109" customFormat="1" hidden="1" outlineLevel="1">
      <c r="A366" s="116">
        <f t="shared" si="577"/>
        <v>37</v>
      </c>
      <c r="B366" s="87">
        <v>364</v>
      </c>
      <c r="C366" s="87">
        <v>6</v>
      </c>
      <c r="D366" s="87" t="s">
        <v>87</v>
      </c>
      <c r="E366" s="88" t="s">
        <v>111</v>
      </c>
      <c r="F366" s="87">
        <v>12</v>
      </c>
      <c r="G366" s="87" t="s">
        <v>88</v>
      </c>
      <c r="H366" s="88" t="s">
        <v>126</v>
      </c>
      <c r="I366" s="89" t="s">
        <v>101</v>
      </c>
      <c r="J366" s="89" t="s">
        <v>101</v>
      </c>
      <c r="K366" s="89" t="s">
        <v>79</v>
      </c>
      <c r="L366" s="89" t="s">
        <v>82</v>
      </c>
      <c r="M366" s="89" t="s">
        <v>82</v>
      </c>
      <c r="N366" s="87">
        <v>11</v>
      </c>
      <c r="O366" s="87">
        <v>2</v>
      </c>
      <c r="P366" s="87">
        <v>11</v>
      </c>
      <c r="Q366" s="87">
        <v>2</v>
      </c>
      <c r="R366" s="87">
        <v>11</v>
      </c>
      <c r="S366" s="87">
        <v>1</v>
      </c>
      <c r="T366" s="87">
        <v>0</v>
      </c>
      <c r="U366" s="87">
        <v>0</v>
      </c>
      <c r="V366" s="87">
        <v>0</v>
      </c>
      <c r="W366" s="87">
        <v>0</v>
      </c>
      <c r="X366" s="90">
        <v>1</v>
      </c>
      <c r="Y366" s="90">
        <v>1</v>
      </c>
      <c r="Z366" s="90">
        <v>1</v>
      </c>
      <c r="AA366" s="90">
        <v>0</v>
      </c>
      <c r="AB366" s="90">
        <v>0</v>
      </c>
      <c r="AC366" s="90">
        <v>0</v>
      </c>
      <c r="AD366" s="90">
        <v>0</v>
      </c>
      <c r="AE366" s="90">
        <v>0</v>
      </c>
      <c r="AF366" s="90">
        <v>0</v>
      </c>
      <c r="AG366" s="90">
        <v>0</v>
      </c>
      <c r="AH366" s="91">
        <v>3</v>
      </c>
      <c r="AI366" s="91" t="s">
        <v>83</v>
      </c>
      <c r="AJ366" s="91">
        <v>0</v>
      </c>
      <c r="AK366" s="128">
        <f>RANK(AH366,AH366:AJ366,1)-1</f>
        <v>1</v>
      </c>
      <c r="AL366" s="128">
        <f>RANK(AJ366,AH366:AJ366,1)-1</f>
        <v>0</v>
      </c>
      <c r="AT366" s="115"/>
      <c r="AU366" s="129" t="str">
        <f>D366</f>
        <v>C</v>
      </c>
      <c r="AV366" s="130" t="str">
        <f t="shared" si="573"/>
        <v>Tatjana TŠISTJAKOVA</v>
      </c>
      <c r="AW366" s="129" t="str">
        <f>G366</f>
        <v>Z</v>
      </c>
      <c r="AX366" s="130" t="str">
        <f t="shared" si="574"/>
        <v>Neverly LUKAS</v>
      </c>
      <c r="AY366" s="129" t="str">
        <f>IF(AND(N366=0,O366=0),"",N366&amp;" - "&amp;O366)</f>
        <v>11 - 2</v>
      </c>
      <c r="AZ366" s="129" t="str">
        <f>IF(AND(P366=0,Q366=0),"",P366&amp;" - "&amp;Q366)</f>
        <v>11 - 2</v>
      </c>
      <c r="BA366" s="129" t="str">
        <f>IF(AND(R366=0,S366=0),"",R366&amp;" - "&amp;S366)</f>
        <v>11 - 1</v>
      </c>
      <c r="BB366" s="129" t="str">
        <f>IF(AND(T366=0,U366=0),"",T366&amp;" - "&amp;U366)</f>
        <v/>
      </c>
      <c r="BC366" s="129" t="str">
        <f>IF(AND(V366=0,W366=0),"",V366&amp;" - "&amp;W366)</f>
        <v/>
      </c>
      <c r="BD366" s="131" t="str">
        <f>IF(AND(AH366=0,AJ366=0),"",AH366&amp;" - "&amp;AJ366)</f>
        <v>3 - 0</v>
      </c>
      <c r="BE366" s="132">
        <f t="shared" si="588"/>
        <v>3</v>
      </c>
      <c r="BF366" s="132">
        <f t="shared" si="588"/>
        <v>0</v>
      </c>
      <c r="BH366" s="129" t="str">
        <f>D366</f>
        <v>C</v>
      </c>
      <c r="BI366" s="130" t="str">
        <f t="shared" si="575"/>
        <v>Tatjana TŠISTJAKOVA</v>
      </c>
      <c r="BJ366" s="129" t="str">
        <f>G366</f>
        <v>Z</v>
      </c>
      <c r="BK366" s="130" t="str">
        <f t="shared" si="576"/>
        <v>Neverly LUKAS</v>
      </c>
      <c r="BL366" s="135">
        <f t="shared" si="578"/>
        <v>11</v>
      </c>
      <c r="BM366" s="135">
        <f t="shared" si="579"/>
        <v>2</v>
      </c>
      <c r="BN366" s="135">
        <f t="shared" si="580"/>
        <v>11</v>
      </c>
      <c r="BO366" s="135">
        <f t="shared" si="581"/>
        <v>2</v>
      </c>
      <c r="BP366" s="135">
        <f t="shared" si="582"/>
        <v>11</v>
      </c>
      <c r="BQ366" s="135">
        <f t="shared" si="583"/>
        <v>1</v>
      </c>
      <c r="BR366" s="135" t="str">
        <f t="shared" si="584"/>
        <v/>
      </c>
      <c r="BS366" s="135" t="str">
        <f t="shared" si="585"/>
        <v/>
      </c>
      <c r="BT366" s="135" t="str">
        <f t="shared" si="586"/>
        <v/>
      </c>
      <c r="BU366" s="135" t="str">
        <f t="shared" si="587"/>
        <v/>
      </c>
      <c r="BV366" s="136" t="str">
        <f>IF(AND(AH366=0,AJ366=0),"",AH366&amp;" - "&amp;AJ366)</f>
        <v>3 - 0</v>
      </c>
      <c r="BW366" s="138">
        <f>BW365+AK366</f>
        <v>3</v>
      </c>
      <c r="BX366" s="138">
        <f>AL366+BX365</f>
        <v>0</v>
      </c>
      <c r="BZ366" s="109" t="str">
        <f>IF(BL366="","",BI366)</f>
        <v>Tatjana TŠISTJAKOVA</v>
      </c>
      <c r="CA366" s="109" t="str">
        <f>IF(BZ366="","",CA364)</f>
        <v>Aseri Spordiklubi</v>
      </c>
      <c r="CB366" s="109" t="str">
        <f>IF(BL366="","",BK366)</f>
        <v>Neverly LUKAS</v>
      </c>
      <c r="CC366" s="109" t="str">
        <f>IF(CB366="","",CC364)</f>
        <v>Lauatennisekeskus</v>
      </c>
      <c r="CF366" s="109" t="str">
        <f>IF(AH366=AJ366,"",IF(AH366&gt;AJ366,E366,H366))</f>
        <v>Tatjana TŠISTJAKOVA</v>
      </c>
      <c r="CG366" s="109" t="str">
        <f>IF(AH366=AJ366,"",IF(AH366&gt;AJ366,H366,E366))</f>
        <v>Neverly LUKAS</v>
      </c>
    </row>
    <row r="367" spans="1:85" s="109" customFormat="1" hidden="1" outlineLevel="1">
      <c r="A367" s="116">
        <f t="shared" si="577"/>
        <v>37</v>
      </c>
      <c r="B367" s="87">
        <v>365</v>
      </c>
      <c r="C367" s="92">
        <v>5</v>
      </c>
      <c r="D367" s="87"/>
      <c r="E367" s="88" t="s">
        <v>155</v>
      </c>
      <c r="F367" s="92">
        <v>10</v>
      </c>
      <c r="G367" s="87"/>
      <c r="H367" s="88" t="s">
        <v>122</v>
      </c>
      <c r="I367" s="291" t="s">
        <v>79</v>
      </c>
      <c r="J367" s="291" t="s">
        <v>79</v>
      </c>
      <c r="K367" s="291" t="s">
        <v>93</v>
      </c>
      <c r="L367" s="291" t="s">
        <v>82</v>
      </c>
      <c r="M367" s="291" t="s">
        <v>82</v>
      </c>
      <c r="N367" s="285">
        <v>11</v>
      </c>
      <c r="O367" s="285">
        <v>1</v>
      </c>
      <c r="P367" s="285">
        <v>11</v>
      </c>
      <c r="Q367" s="285">
        <v>1</v>
      </c>
      <c r="R367" s="285">
        <v>11</v>
      </c>
      <c r="S367" s="285">
        <v>4</v>
      </c>
      <c r="T367" s="285">
        <v>0</v>
      </c>
      <c r="U367" s="285">
        <v>0</v>
      </c>
      <c r="V367" s="285">
        <v>0</v>
      </c>
      <c r="W367" s="285">
        <v>0</v>
      </c>
      <c r="X367" s="293">
        <v>1</v>
      </c>
      <c r="Y367" s="293">
        <v>1</v>
      </c>
      <c r="Z367" s="293">
        <v>1</v>
      </c>
      <c r="AA367" s="293">
        <v>0</v>
      </c>
      <c r="AB367" s="293">
        <v>0</v>
      </c>
      <c r="AC367" s="293">
        <v>0</v>
      </c>
      <c r="AD367" s="293">
        <v>0</v>
      </c>
      <c r="AE367" s="293">
        <v>0</v>
      </c>
      <c r="AF367" s="293">
        <v>0</v>
      </c>
      <c r="AG367" s="293">
        <v>0</v>
      </c>
      <c r="AH367" s="295">
        <v>3</v>
      </c>
      <c r="AI367" s="295" t="s">
        <v>83</v>
      </c>
      <c r="AJ367" s="295">
        <v>0</v>
      </c>
      <c r="AK367" s="298">
        <f>RANK(AH367,AH367:AJ367,1)-1</f>
        <v>1</v>
      </c>
      <c r="AL367" s="299">
        <f>RANK(AJ367,AH367:AJ367,1)-1</f>
        <v>0</v>
      </c>
      <c r="AT367" s="115"/>
      <c r="AU367" s="300" t="s">
        <v>143</v>
      </c>
      <c r="AV367" s="130" t="str">
        <f t="shared" si="573"/>
        <v>Karmen KOZMA</v>
      </c>
      <c r="AW367" s="300" t="s">
        <v>143</v>
      </c>
      <c r="AX367" s="130" t="str">
        <f t="shared" si="574"/>
        <v>Aire KURGPÕLD</v>
      </c>
      <c r="AY367" s="302" t="str">
        <f>IF(AND(N367=0,O367=0),"",N367&amp;" - "&amp;O367)</f>
        <v>11 - 1</v>
      </c>
      <c r="AZ367" s="302" t="str">
        <f>IF(AND(P367=0,Q367=0),"",P367&amp;" - "&amp;Q367)</f>
        <v>11 - 1</v>
      </c>
      <c r="BA367" s="302" t="str">
        <f>IF(AND(R367=0,S367=0),"",R367&amp;" - "&amp;S367)</f>
        <v>11 - 4</v>
      </c>
      <c r="BB367" s="302" t="str">
        <f>IF(AND(T367=0,U367=0),"",T367&amp;" - "&amp;U367)</f>
        <v/>
      </c>
      <c r="BC367" s="302" t="str">
        <f>IF(AND(V367=0,W367=0),"",V367&amp;" - "&amp;W367)</f>
        <v/>
      </c>
      <c r="BD367" s="309" t="str">
        <f>IF(AND(AH367=0,AJ367=0),"",AH367&amp;" - "&amp;AJ367)</f>
        <v>3 - 0</v>
      </c>
      <c r="BE367" s="297">
        <f t="shared" si="588"/>
        <v>4</v>
      </c>
      <c r="BF367" s="297">
        <f t="shared" si="588"/>
        <v>0</v>
      </c>
      <c r="BH367" s="129"/>
      <c r="BI367" s="130" t="str">
        <f t="shared" si="575"/>
        <v>Karmen KOZMA</v>
      </c>
      <c r="BJ367" s="129"/>
      <c r="BK367" s="130" t="str">
        <f t="shared" si="576"/>
        <v>Aire KURGPÕLD</v>
      </c>
      <c r="BL367" s="305">
        <f t="shared" si="578"/>
        <v>11</v>
      </c>
      <c r="BM367" s="305">
        <f t="shared" si="579"/>
        <v>1</v>
      </c>
      <c r="BN367" s="305">
        <f t="shared" si="580"/>
        <v>11</v>
      </c>
      <c r="BO367" s="305">
        <f t="shared" si="581"/>
        <v>1</v>
      </c>
      <c r="BP367" s="305">
        <f t="shared" si="582"/>
        <v>11</v>
      </c>
      <c r="BQ367" s="305">
        <f t="shared" si="583"/>
        <v>4</v>
      </c>
      <c r="BR367" s="305" t="str">
        <f t="shared" si="584"/>
        <v/>
      </c>
      <c r="BS367" s="305" t="str">
        <f t="shared" si="585"/>
        <v/>
      </c>
      <c r="BT367" s="305" t="str">
        <f t="shared" si="586"/>
        <v/>
      </c>
      <c r="BU367" s="305" t="str">
        <f t="shared" si="587"/>
        <v/>
      </c>
      <c r="BV367" s="307" t="str">
        <f>IF(AND(AH367=0,AJ367=0),"",AH367&amp;" - "&amp;AJ367)</f>
        <v>3 - 0</v>
      </c>
      <c r="BW367" s="303">
        <f>AK367+BW366</f>
        <v>4</v>
      </c>
      <c r="BX367" s="303">
        <f>AL367+BX366</f>
        <v>0</v>
      </c>
    </row>
    <row r="368" spans="1:85" s="109" customFormat="1" hidden="1" outlineLevel="1">
      <c r="A368" s="116">
        <f t="shared" si="577"/>
        <v>37</v>
      </c>
      <c r="B368" s="87">
        <v>366</v>
      </c>
      <c r="C368" s="92">
        <v>6</v>
      </c>
      <c r="D368" s="87"/>
      <c r="E368" s="88" t="s">
        <v>111</v>
      </c>
      <c r="F368" s="92">
        <v>11</v>
      </c>
      <c r="G368" s="87"/>
      <c r="H368" s="88" t="s">
        <v>165</v>
      </c>
      <c r="I368" s="291"/>
      <c r="J368" s="291"/>
      <c r="K368" s="291"/>
      <c r="L368" s="291"/>
      <c r="M368" s="291"/>
      <c r="N368" s="286"/>
      <c r="O368" s="286"/>
      <c r="P368" s="286"/>
      <c r="Q368" s="286"/>
      <c r="R368" s="286"/>
      <c r="S368" s="286"/>
      <c r="T368" s="286"/>
      <c r="U368" s="286"/>
      <c r="V368" s="286"/>
      <c r="W368" s="286"/>
      <c r="X368" s="294"/>
      <c r="Y368" s="294"/>
      <c r="Z368" s="294"/>
      <c r="AA368" s="294"/>
      <c r="AB368" s="294"/>
      <c r="AC368" s="294"/>
      <c r="AD368" s="294"/>
      <c r="AE368" s="294"/>
      <c r="AF368" s="294"/>
      <c r="AG368" s="294"/>
      <c r="AH368" s="296"/>
      <c r="AI368" s="296"/>
      <c r="AJ368" s="296"/>
      <c r="AK368" s="298"/>
      <c r="AL368" s="299"/>
      <c r="AT368" s="115"/>
      <c r="AU368" s="301"/>
      <c r="AV368" s="130" t="str">
        <f t="shared" si="573"/>
        <v>Tatjana TŠISTJAKOVA</v>
      </c>
      <c r="AW368" s="301"/>
      <c r="AX368" s="130" t="str">
        <f t="shared" si="574"/>
        <v>Piret KUMMEL (laen)</v>
      </c>
      <c r="AY368" s="302"/>
      <c r="AZ368" s="302"/>
      <c r="BA368" s="302"/>
      <c r="BB368" s="302"/>
      <c r="BC368" s="302"/>
      <c r="BD368" s="309"/>
      <c r="BE368" s="297"/>
      <c r="BF368" s="297"/>
      <c r="BH368" s="129"/>
      <c r="BI368" s="130" t="str">
        <f t="shared" si="575"/>
        <v>Tatjana TŠISTJAKOVA</v>
      </c>
      <c r="BJ368" s="129"/>
      <c r="BK368" s="130" t="str">
        <f t="shared" si="576"/>
        <v>Piret KUMMEL (laen)</v>
      </c>
      <c r="BL368" s="306" t="str">
        <f t="shared" si="578"/>
        <v/>
      </c>
      <c r="BM368" s="306" t="str">
        <f t="shared" si="579"/>
        <v/>
      </c>
      <c r="BN368" s="306" t="str">
        <f t="shared" si="580"/>
        <v/>
      </c>
      <c r="BO368" s="306" t="str">
        <f t="shared" si="581"/>
        <v/>
      </c>
      <c r="BP368" s="306" t="str">
        <f t="shared" si="582"/>
        <v/>
      </c>
      <c r="BQ368" s="306" t="str">
        <f t="shared" si="583"/>
        <v/>
      </c>
      <c r="BR368" s="306" t="str">
        <f t="shared" si="584"/>
        <v/>
      </c>
      <c r="BS368" s="306" t="str">
        <f t="shared" si="585"/>
        <v/>
      </c>
      <c r="BT368" s="306" t="str">
        <f t="shared" si="586"/>
        <v/>
      </c>
      <c r="BU368" s="306" t="str">
        <f t="shared" si="587"/>
        <v/>
      </c>
      <c r="BV368" s="308"/>
      <c r="BW368" s="304"/>
      <c r="BX368" s="304"/>
    </row>
    <row r="369" spans="1:85" s="109" customFormat="1" hidden="1" outlineLevel="1">
      <c r="A369" s="116">
        <f t="shared" si="577"/>
        <v>37</v>
      </c>
      <c r="B369" s="87">
        <v>367</v>
      </c>
      <c r="C369" s="87">
        <v>4</v>
      </c>
      <c r="D369" s="87" t="s">
        <v>77</v>
      </c>
      <c r="E369" s="88" t="s">
        <v>109</v>
      </c>
      <c r="F369" s="87">
        <v>10</v>
      </c>
      <c r="G369" s="87" t="s">
        <v>85</v>
      </c>
      <c r="H369" s="88" t="s">
        <v>122</v>
      </c>
      <c r="I369" s="89" t="s">
        <v>82</v>
      </c>
      <c r="J369" s="89" t="s">
        <v>82</v>
      </c>
      <c r="K369" s="89" t="s">
        <v>82</v>
      </c>
      <c r="L369" s="89" t="s">
        <v>82</v>
      </c>
      <c r="M369" s="89" t="s">
        <v>82</v>
      </c>
      <c r="N369" s="87">
        <v>0</v>
      </c>
      <c r="O369" s="87">
        <v>0</v>
      </c>
      <c r="P369" s="87">
        <v>0</v>
      </c>
      <c r="Q369" s="87">
        <v>0</v>
      </c>
      <c r="R369" s="87">
        <v>0</v>
      </c>
      <c r="S369" s="87">
        <v>0</v>
      </c>
      <c r="T369" s="87">
        <v>0</v>
      </c>
      <c r="U369" s="87">
        <v>0</v>
      </c>
      <c r="V369" s="87">
        <v>0</v>
      </c>
      <c r="W369" s="87">
        <v>0</v>
      </c>
      <c r="X369" s="90">
        <v>0</v>
      </c>
      <c r="Y369" s="90">
        <v>0</v>
      </c>
      <c r="Z369" s="90">
        <v>0</v>
      </c>
      <c r="AA369" s="90">
        <v>0</v>
      </c>
      <c r="AB369" s="90">
        <v>0</v>
      </c>
      <c r="AC369" s="90">
        <v>0</v>
      </c>
      <c r="AD369" s="90">
        <v>0</v>
      </c>
      <c r="AE369" s="90">
        <v>0</v>
      </c>
      <c r="AF369" s="90">
        <v>0</v>
      </c>
      <c r="AG369" s="90">
        <v>0</v>
      </c>
      <c r="AH369" s="91">
        <v>0</v>
      </c>
      <c r="AI369" s="91" t="s">
        <v>83</v>
      </c>
      <c r="AJ369" s="91">
        <v>0</v>
      </c>
      <c r="AK369" s="128">
        <f>RANK(AH369,AH369:AJ369,1)-1</f>
        <v>0</v>
      </c>
      <c r="AL369" s="128">
        <f>RANK(AJ369,AH369:AJ369,1)-1</f>
        <v>0</v>
      </c>
      <c r="AM369" s="114"/>
      <c r="AN369" s="114"/>
      <c r="AO369" s="139"/>
      <c r="AP369" s="139"/>
      <c r="AQ369" s="139"/>
      <c r="AR369" s="139"/>
      <c r="AT369" s="115"/>
      <c r="AU369" s="129" t="str">
        <f>D369</f>
        <v>A</v>
      </c>
      <c r="AV369" s="130" t="str">
        <f t="shared" si="573"/>
        <v>Reelica HANSON</v>
      </c>
      <c r="AW369" s="129" t="str">
        <f>G369</f>
        <v>X</v>
      </c>
      <c r="AX369" s="130" t="str">
        <f t="shared" si="574"/>
        <v>Aire KURGPÕLD</v>
      </c>
      <c r="AY369" s="129" t="str">
        <f>IF(AND(N369=0,O369=0),"",N369&amp;" - "&amp;O369)</f>
        <v/>
      </c>
      <c r="AZ369" s="129" t="str">
        <f>IF(AND(P369=0,Q369=0),"",P369&amp;" - "&amp;Q369)</f>
        <v/>
      </c>
      <c r="BA369" s="129" t="str">
        <f>IF(AND(R369=0,S369=0),"",R369&amp;" - "&amp;S369)</f>
        <v/>
      </c>
      <c r="BB369" s="129" t="str">
        <f>IF(AND(T369=0,U369=0),"",T369&amp;" - "&amp;U369)</f>
        <v/>
      </c>
      <c r="BC369" s="129" t="str">
        <f>IF(AND(V369=0,W369=0),"",V369&amp;" - "&amp;W369)</f>
        <v/>
      </c>
      <c r="BD369" s="131" t="str">
        <f>IF(AND(AH369=0,AJ369=0),"",AH369&amp;" - "&amp;AJ369)</f>
        <v/>
      </c>
      <c r="BE369" s="132">
        <f>BE367+AK369</f>
        <v>4</v>
      </c>
      <c r="BF369" s="132">
        <f>BF367+AL369</f>
        <v>0</v>
      </c>
      <c r="BH369" s="129" t="str">
        <f>D369</f>
        <v>A</v>
      </c>
      <c r="BI369" s="130" t="str">
        <f t="shared" si="575"/>
        <v>Reelica HANSON</v>
      </c>
      <c r="BJ369" s="129" t="str">
        <f>G369</f>
        <v>X</v>
      </c>
      <c r="BK369" s="130" t="str">
        <f t="shared" si="576"/>
        <v>Aire KURGPÕLD</v>
      </c>
      <c r="BL369" s="135" t="str">
        <f t="shared" si="578"/>
        <v/>
      </c>
      <c r="BM369" s="135" t="str">
        <f t="shared" si="579"/>
        <v/>
      </c>
      <c r="BN369" s="135" t="str">
        <f t="shared" si="580"/>
        <v/>
      </c>
      <c r="BO369" s="135" t="str">
        <f t="shared" si="581"/>
        <v/>
      </c>
      <c r="BP369" s="135" t="str">
        <f t="shared" si="582"/>
        <v/>
      </c>
      <c r="BQ369" s="135" t="str">
        <f t="shared" si="583"/>
        <v/>
      </c>
      <c r="BR369" s="135" t="str">
        <f t="shared" si="584"/>
        <v/>
      </c>
      <c r="BS369" s="135" t="str">
        <f t="shared" si="585"/>
        <v/>
      </c>
      <c r="BT369" s="135" t="str">
        <f t="shared" si="586"/>
        <v/>
      </c>
      <c r="BU369" s="135" t="str">
        <f t="shared" si="587"/>
        <v/>
      </c>
      <c r="BV369" s="136" t="str">
        <f>IF(AND(AH369=0,AJ369=0),"",AH369&amp;" - "&amp;AJ369)</f>
        <v/>
      </c>
      <c r="BW369" s="138">
        <f>BW367+AK369</f>
        <v>4</v>
      </c>
      <c r="BX369" s="138">
        <f>AL369+BX367</f>
        <v>0</v>
      </c>
      <c r="BZ369" s="109" t="str">
        <f>IF(BL369="","",BI369)</f>
        <v/>
      </c>
      <c r="CA369" s="109" t="str">
        <f>IF(BZ369="","",CA364)</f>
        <v/>
      </c>
      <c r="CB369" s="109" t="str">
        <f>IF(BL369="","",BK369)</f>
        <v/>
      </c>
      <c r="CC369" s="109" t="str">
        <f>IF(CB369="","",CC364)</f>
        <v/>
      </c>
      <c r="CF369" s="109" t="str">
        <f>IF(AH369=AJ369,"",IF(AH369&gt;AJ369,E369,H369))</f>
        <v/>
      </c>
      <c r="CG369" s="109" t="str">
        <f>IF(AH369=AJ369,"",IF(AH369&gt;AJ369,H369,E369))</f>
        <v/>
      </c>
    </row>
    <row r="370" spans="1:85" hidden="1" outlineLevel="1">
      <c r="A370" s="116">
        <f t="shared" si="577"/>
        <v>37</v>
      </c>
      <c r="B370" s="87">
        <v>368</v>
      </c>
      <c r="C370" s="93">
        <v>6</v>
      </c>
      <c r="D370" s="93" t="s">
        <v>87</v>
      </c>
      <c r="E370" s="88" t="s">
        <v>111</v>
      </c>
      <c r="F370" s="93">
        <v>11</v>
      </c>
      <c r="G370" s="93" t="s">
        <v>78</v>
      </c>
      <c r="H370" s="88" t="s">
        <v>165</v>
      </c>
      <c r="I370" s="89" t="s">
        <v>82</v>
      </c>
      <c r="J370" s="89" t="s">
        <v>82</v>
      </c>
      <c r="K370" s="89" t="s">
        <v>82</v>
      </c>
      <c r="L370" s="89" t="s">
        <v>82</v>
      </c>
      <c r="M370" s="89" t="s">
        <v>82</v>
      </c>
      <c r="N370" s="87">
        <v>0</v>
      </c>
      <c r="O370" s="87">
        <v>0</v>
      </c>
      <c r="P370" s="87">
        <v>0</v>
      </c>
      <c r="Q370" s="87">
        <v>0</v>
      </c>
      <c r="R370" s="87">
        <v>0</v>
      </c>
      <c r="S370" s="87">
        <v>0</v>
      </c>
      <c r="T370" s="87">
        <v>0</v>
      </c>
      <c r="U370" s="87">
        <v>0</v>
      </c>
      <c r="V370" s="87">
        <v>0</v>
      </c>
      <c r="W370" s="87">
        <v>0</v>
      </c>
      <c r="X370" s="90">
        <v>0</v>
      </c>
      <c r="Y370" s="90">
        <v>0</v>
      </c>
      <c r="Z370" s="90">
        <v>0</v>
      </c>
      <c r="AA370" s="90">
        <v>0</v>
      </c>
      <c r="AB370" s="90">
        <v>0</v>
      </c>
      <c r="AC370" s="90">
        <v>0</v>
      </c>
      <c r="AD370" s="90">
        <v>0</v>
      </c>
      <c r="AE370" s="90">
        <v>0</v>
      </c>
      <c r="AF370" s="90">
        <v>0</v>
      </c>
      <c r="AG370" s="90">
        <v>0</v>
      </c>
      <c r="AH370" s="91">
        <v>0</v>
      </c>
      <c r="AI370" s="91" t="s">
        <v>83</v>
      </c>
      <c r="AJ370" s="91">
        <v>0</v>
      </c>
      <c r="AK370" s="128">
        <f>RANK(AH370,AH370:AJ370,1)-1</f>
        <v>0</v>
      </c>
      <c r="AL370" s="128">
        <f>RANK(AJ370,AH370:AJ370,1)-1</f>
        <v>0</v>
      </c>
      <c r="AT370" s="115"/>
      <c r="AU370" s="129" t="str">
        <f>D370</f>
        <v>C</v>
      </c>
      <c r="AV370" s="130" t="str">
        <f t="shared" si="573"/>
        <v>Tatjana TŠISTJAKOVA</v>
      </c>
      <c r="AW370" s="129" t="str">
        <f>G370</f>
        <v>Y</v>
      </c>
      <c r="AX370" s="130" t="str">
        <f t="shared" si="574"/>
        <v>Piret KUMMEL (laen)</v>
      </c>
      <c r="AY370" s="129" t="str">
        <f>IF(AND(N370=0,O370=0),"",N370&amp;" - "&amp;O370)</f>
        <v/>
      </c>
      <c r="AZ370" s="129" t="str">
        <f>IF(AND(P370=0,Q370=0),"",P370&amp;" - "&amp;Q370)</f>
        <v/>
      </c>
      <c r="BA370" s="129" t="str">
        <f>IF(AND(R370=0,S370=0),"",R370&amp;" - "&amp;S370)</f>
        <v/>
      </c>
      <c r="BB370" s="129" t="str">
        <f>IF(AND(T370=0,U370=0),"",T370&amp;" - "&amp;U370)</f>
        <v/>
      </c>
      <c r="BC370" s="129" t="str">
        <f>IF(AND(V370=0,W370=0),"",V370&amp;" - "&amp;W370)</f>
        <v/>
      </c>
      <c r="BD370" s="131" t="str">
        <f>IF(AND(AH370=0,AJ370=0),"",AH370&amp;" - "&amp;AJ370)</f>
        <v/>
      </c>
      <c r="BE370" s="132">
        <f>BE369+AK370</f>
        <v>4</v>
      </c>
      <c r="BF370" s="132">
        <f>BF369+AL370</f>
        <v>0</v>
      </c>
      <c r="BH370" s="129" t="str">
        <f>D370</f>
        <v>C</v>
      </c>
      <c r="BI370" s="130" t="str">
        <f t="shared" si="575"/>
        <v>Tatjana TŠISTJAKOVA</v>
      </c>
      <c r="BJ370" s="129" t="str">
        <f>G370</f>
        <v>Y</v>
      </c>
      <c r="BK370" s="130" t="str">
        <f t="shared" si="576"/>
        <v>Piret KUMMEL (laen)</v>
      </c>
      <c r="BL370" s="135" t="str">
        <f t="shared" si="578"/>
        <v/>
      </c>
      <c r="BM370" s="135" t="str">
        <f t="shared" si="579"/>
        <v/>
      </c>
      <c r="BN370" s="135" t="str">
        <f t="shared" si="580"/>
        <v/>
      </c>
      <c r="BO370" s="135" t="str">
        <f t="shared" si="581"/>
        <v/>
      </c>
      <c r="BP370" s="135" t="str">
        <f t="shared" si="582"/>
        <v/>
      </c>
      <c r="BQ370" s="135" t="str">
        <f t="shared" si="583"/>
        <v/>
      </c>
      <c r="BR370" s="135" t="str">
        <f t="shared" si="584"/>
        <v/>
      </c>
      <c r="BS370" s="135" t="str">
        <f t="shared" si="585"/>
        <v/>
      </c>
      <c r="BT370" s="135" t="str">
        <f t="shared" si="586"/>
        <v/>
      </c>
      <c r="BU370" s="135" t="str">
        <f t="shared" si="587"/>
        <v/>
      </c>
      <c r="BV370" s="136" t="str">
        <f>IF(AND(AH370=0,AJ370=0),"",AH370&amp;" - "&amp;AJ370)</f>
        <v/>
      </c>
      <c r="BW370" s="138">
        <f>BW369+AK370</f>
        <v>4</v>
      </c>
      <c r="BX370" s="138">
        <f>AL370+BX369</f>
        <v>0</v>
      </c>
      <c r="BZ370" s="109" t="str">
        <f>IF(BL370="","",BI370)</f>
        <v/>
      </c>
      <c r="CA370" s="109" t="str">
        <f>IF(BZ370="","",CA364)</f>
        <v/>
      </c>
      <c r="CB370" s="109" t="str">
        <f>IF(BL370="","",BK370)</f>
        <v/>
      </c>
      <c r="CC370" s="109" t="str">
        <f>IF(CB370="","",CC364)</f>
        <v/>
      </c>
      <c r="CF370" s="109" t="str">
        <f>IF(AH370=AJ370,"",IF(AH370&gt;AJ370,E370,H370))</f>
        <v/>
      </c>
      <c r="CG370" s="109" t="str">
        <f>IF(AH370=AJ370,"",IF(AH370&gt;AJ370,H370,E370))</f>
        <v/>
      </c>
    </row>
    <row r="371" spans="1:85" hidden="1" outlineLevel="1">
      <c r="A371" s="153">
        <f t="shared" si="577"/>
        <v>37</v>
      </c>
      <c r="B371" s="96">
        <v>369</v>
      </c>
      <c r="C371" s="94">
        <v>5</v>
      </c>
      <c r="D371" s="94" t="s">
        <v>84</v>
      </c>
      <c r="E371" s="95" t="s">
        <v>155</v>
      </c>
      <c r="F371" s="94">
        <v>12</v>
      </c>
      <c r="G371" s="94" t="s">
        <v>88</v>
      </c>
      <c r="H371" s="95" t="s">
        <v>126</v>
      </c>
      <c r="I371" s="89" t="s">
        <v>82</v>
      </c>
      <c r="J371" s="89" t="s">
        <v>82</v>
      </c>
      <c r="K371" s="89" t="s">
        <v>82</v>
      </c>
      <c r="L371" s="89" t="s">
        <v>82</v>
      </c>
      <c r="M371" s="89" t="s">
        <v>82</v>
      </c>
      <c r="N371" s="96">
        <v>0</v>
      </c>
      <c r="O371" s="96">
        <v>0</v>
      </c>
      <c r="P371" s="96">
        <v>0</v>
      </c>
      <c r="Q371" s="96">
        <v>0</v>
      </c>
      <c r="R371" s="96">
        <v>0</v>
      </c>
      <c r="S371" s="96">
        <v>0</v>
      </c>
      <c r="T371" s="96">
        <v>0</v>
      </c>
      <c r="U371" s="96">
        <v>0</v>
      </c>
      <c r="V371" s="96">
        <v>0</v>
      </c>
      <c r="W371" s="96">
        <v>0</v>
      </c>
      <c r="X371" s="97">
        <v>0</v>
      </c>
      <c r="Y371" s="97">
        <v>0</v>
      </c>
      <c r="Z371" s="97">
        <v>0</v>
      </c>
      <c r="AA371" s="97">
        <v>0</v>
      </c>
      <c r="AB371" s="97">
        <v>0</v>
      </c>
      <c r="AC371" s="97">
        <v>0</v>
      </c>
      <c r="AD371" s="97">
        <v>0</v>
      </c>
      <c r="AE371" s="97">
        <v>0</v>
      </c>
      <c r="AF371" s="97">
        <v>0</v>
      </c>
      <c r="AG371" s="97">
        <v>0</v>
      </c>
      <c r="AH371" s="98">
        <v>0</v>
      </c>
      <c r="AI371" s="98" t="s">
        <v>83</v>
      </c>
      <c r="AJ371" s="98">
        <v>0</v>
      </c>
      <c r="AK371" s="128">
        <f>RANK(AH371,AH371:AJ371,1)-1</f>
        <v>0</v>
      </c>
      <c r="AL371" s="128">
        <f>RANK(AJ371,AH371:AJ371,1)-1</f>
        <v>0</v>
      </c>
      <c r="AM371" s="142">
        <v>1</v>
      </c>
      <c r="AN371" s="142">
        <v>1</v>
      </c>
      <c r="AT371" s="115"/>
      <c r="AU371" s="129" t="str">
        <f>D371</f>
        <v>B</v>
      </c>
      <c r="AV371" s="130" t="str">
        <f t="shared" si="573"/>
        <v>Karmen KOZMA</v>
      </c>
      <c r="AW371" s="129" t="str">
        <f>G371</f>
        <v>Z</v>
      </c>
      <c r="AX371" s="130" t="str">
        <f t="shared" si="574"/>
        <v>Neverly LUKAS</v>
      </c>
      <c r="AY371" s="129" t="str">
        <f>IF(AND(N371=0,O371=0),"",N371&amp;" - "&amp;O371)</f>
        <v/>
      </c>
      <c r="AZ371" s="129" t="str">
        <f>IF(AND(P371=0,Q371=0),"",P371&amp;" - "&amp;Q371)</f>
        <v/>
      </c>
      <c r="BA371" s="129" t="str">
        <f>IF(AND(R371=0,S371=0),"",R371&amp;" - "&amp;S371)</f>
        <v/>
      </c>
      <c r="BB371" s="129" t="str">
        <f>IF(AND(T371=0,U371=0),"",T371&amp;" - "&amp;U371)</f>
        <v/>
      </c>
      <c r="BC371" s="129" t="str">
        <f>IF(AND(V371=0,W371=0),"",V371&amp;" - "&amp;W371)</f>
        <v/>
      </c>
      <c r="BD371" s="131" t="str">
        <f>IF(AND(AH371=0,AJ371=0),"",AH371&amp;" - "&amp;AJ371)</f>
        <v/>
      </c>
      <c r="BE371" s="132">
        <f>BE370+AK371</f>
        <v>4</v>
      </c>
      <c r="BF371" s="132">
        <f>BF370+AL371</f>
        <v>0</v>
      </c>
      <c r="BH371" s="129" t="str">
        <f>D371</f>
        <v>B</v>
      </c>
      <c r="BI371" s="130" t="str">
        <f t="shared" si="575"/>
        <v>Karmen KOZMA</v>
      </c>
      <c r="BJ371" s="129" t="str">
        <f>G371</f>
        <v>Z</v>
      </c>
      <c r="BK371" s="130" t="str">
        <f t="shared" si="576"/>
        <v>Neverly LUKAS</v>
      </c>
      <c r="BL371" s="135" t="str">
        <f t="shared" si="578"/>
        <v/>
      </c>
      <c r="BM371" s="135" t="str">
        <f t="shared" si="579"/>
        <v/>
      </c>
      <c r="BN371" s="135" t="str">
        <f t="shared" si="580"/>
        <v/>
      </c>
      <c r="BO371" s="135" t="str">
        <f t="shared" si="581"/>
        <v/>
      </c>
      <c r="BP371" s="135" t="str">
        <f t="shared" si="582"/>
        <v/>
      </c>
      <c r="BQ371" s="135" t="str">
        <f t="shared" si="583"/>
        <v/>
      </c>
      <c r="BR371" s="135" t="str">
        <f t="shared" si="584"/>
        <v/>
      </c>
      <c r="BS371" s="135" t="str">
        <f t="shared" si="585"/>
        <v/>
      </c>
      <c r="BT371" s="135" t="str">
        <f t="shared" si="586"/>
        <v/>
      </c>
      <c r="BU371" s="135" t="str">
        <f t="shared" si="587"/>
        <v/>
      </c>
      <c r="BV371" s="136" t="str">
        <f>IF(AND(AH371=0,AJ371=0),"",AH371&amp;" - "&amp;AJ371)</f>
        <v/>
      </c>
      <c r="BW371" s="138">
        <f>BW370+AK371</f>
        <v>4</v>
      </c>
      <c r="BX371" s="138">
        <f>AL371+BX370</f>
        <v>0</v>
      </c>
      <c r="BZ371" s="109" t="str">
        <f>IF(BL371="","",BI371)</f>
        <v/>
      </c>
      <c r="CA371" s="109" t="str">
        <f>IF(BZ371="","",CA364)</f>
        <v/>
      </c>
      <c r="CB371" s="109" t="str">
        <f>IF(BL371="","",BK371)</f>
        <v/>
      </c>
      <c r="CC371" s="109" t="str">
        <f>IF(CB371="","",CC364)</f>
        <v/>
      </c>
      <c r="CF371" s="109" t="str">
        <f>IF(AH371=AJ371,"",IF(AH371&gt;AJ371,E371,H371))</f>
        <v/>
      </c>
      <c r="CG371" s="109" t="str">
        <f>IF(AH371=AJ371,"",IF(AH371&gt;AJ371,H371,E371))</f>
        <v/>
      </c>
    </row>
    <row r="372" spans="1:85" hidden="1" outlineLevel="1">
      <c r="A372" s="154">
        <f t="shared" si="577"/>
        <v>37</v>
      </c>
      <c r="B372" s="101">
        <v>370</v>
      </c>
      <c r="C372" s="99"/>
      <c r="D372" s="99"/>
      <c r="E372" s="99"/>
      <c r="F372" s="99"/>
      <c r="G372" s="99"/>
      <c r="H372" s="99"/>
      <c r="I372" s="100"/>
      <c r="J372" s="100"/>
      <c r="K372" s="100"/>
      <c r="L372" s="100"/>
      <c r="M372" s="100"/>
      <c r="N372" s="101"/>
      <c r="O372" s="101"/>
      <c r="P372" s="101"/>
      <c r="Q372" s="101"/>
      <c r="R372" s="101"/>
      <c r="S372" s="101"/>
      <c r="T372" s="101"/>
      <c r="U372" s="101"/>
      <c r="V372" s="101"/>
      <c r="W372" s="101"/>
      <c r="X372" s="102"/>
      <c r="Y372" s="102"/>
      <c r="Z372" s="102"/>
      <c r="AA372" s="102"/>
      <c r="AB372" s="102"/>
      <c r="AC372" s="102"/>
      <c r="AD372" s="102"/>
      <c r="AE372" s="102"/>
      <c r="AF372" s="102"/>
      <c r="AG372" s="102"/>
      <c r="AH372" s="103"/>
      <c r="AI372" s="103"/>
      <c r="AJ372" s="104"/>
      <c r="AK372" s="144">
        <f>SUM(AK364:AK371)</f>
        <v>4</v>
      </c>
      <c r="AL372" s="144">
        <f>SUM(AL364:AL371)</f>
        <v>0</v>
      </c>
      <c r="AM372" s="145" t="str">
        <f>IF(OR(ISNA(E364),AK372=AL372),"",IF(D363&lt;G363,AK372&amp;" - "&amp;AL372,AL372&amp;" - "&amp;AK372))</f>
        <v>4 - 0</v>
      </c>
      <c r="AN372" s="145">
        <f>IF(OR(ISNA(E364),AK372=AL372),"",IF(VALUE(LEFT(AM372))&gt;VALUE(RIGHT(AM372)),2,1))</f>
        <v>2</v>
      </c>
      <c r="AT372" s="146"/>
      <c r="AU372" s="147"/>
      <c r="AV372" s="148"/>
      <c r="AW372" s="147"/>
      <c r="AX372" s="148"/>
      <c r="AY372" s="147"/>
      <c r="AZ372" s="147"/>
      <c r="BA372" s="147"/>
      <c r="BB372" s="147"/>
      <c r="BC372" s="149"/>
      <c r="BD372" s="150"/>
      <c r="BE372" s="151"/>
      <c r="BF372" s="151"/>
      <c r="BZ372" t="s">
        <v>140</v>
      </c>
      <c r="CF372" s="109" t="s">
        <v>140</v>
      </c>
      <c r="CG372" s="109"/>
    </row>
    <row r="373" spans="1:85" s="109" customFormat="1" hidden="1" outlineLevel="1">
      <c r="A373" s="152">
        <f>A363+1</f>
        <v>38</v>
      </c>
      <c r="B373" s="79">
        <v>371</v>
      </c>
      <c r="C373" s="79">
        <v>3</v>
      </c>
      <c r="D373" s="80">
        <v>8</v>
      </c>
      <c r="E373" s="81" t="s">
        <v>18</v>
      </c>
      <c r="F373" s="79">
        <v>9</v>
      </c>
      <c r="G373" s="80">
        <v>3</v>
      </c>
      <c r="H373" s="81" t="s">
        <v>46</v>
      </c>
      <c r="I373" s="82"/>
      <c r="J373" s="83"/>
      <c r="K373" s="83"/>
      <c r="L373" s="83"/>
      <c r="M373" s="83"/>
      <c r="N373" s="84"/>
      <c r="O373" s="84"/>
      <c r="P373" s="84"/>
      <c r="Q373" s="84"/>
      <c r="R373" s="84"/>
      <c r="S373" s="84"/>
      <c r="T373" s="84"/>
      <c r="U373" s="84"/>
      <c r="V373" s="84"/>
      <c r="W373" s="84"/>
      <c r="X373" s="85"/>
      <c r="Y373" s="85"/>
      <c r="Z373" s="85"/>
      <c r="AA373" s="85"/>
      <c r="AB373" s="85"/>
      <c r="AC373" s="85"/>
      <c r="AD373" s="85"/>
      <c r="AE373" s="85"/>
      <c r="AF373" s="85"/>
      <c r="AG373" s="85"/>
      <c r="AH373" s="85"/>
      <c r="AI373" s="85"/>
      <c r="AJ373" s="86"/>
      <c r="AO373" s="109" t="s">
        <v>132</v>
      </c>
      <c r="AP373" s="109" t="s">
        <v>132</v>
      </c>
      <c r="AT373" s="119" t="str">
        <f>"Match no "&amp;A373</f>
        <v>Match no 38</v>
      </c>
      <c r="AU373" s="120">
        <f>BE381</f>
        <v>0</v>
      </c>
      <c r="AV373" s="121" t="str">
        <f t="shared" ref="AV373:AV381" si="589">E373</f>
        <v>-</v>
      </c>
      <c r="AW373" s="120">
        <f>BF381</f>
        <v>0</v>
      </c>
      <c r="AX373" s="121" t="str">
        <f t="shared" ref="AX373:AX381" si="590">H373</f>
        <v>LTK Narova</v>
      </c>
      <c r="AY373" s="122" t="s">
        <v>133</v>
      </c>
      <c r="AZ373" s="122" t="s">
        <v>134</v>
      </c>
      <c r="BA373" s="122" t="s">
        <v>135</v>
      </c>
      <c r="BB373" s="122" t="s">
        <v>136</v>
      </c>
      <c r="BC373" s="122" t="s">
        <v>137</v>
      </c>
      <c r="BD373" s="123" t="s">
        <v>138</v>
      </c>
      <c r="BE373" s="292" t="s">
        <v>139</v>
      </c>
      <c r="BF373" s="292"/>
      <c r="BH373" s="124">
        <f>AK382</f>
        <v>0</v>
      </c>
      <c r="BI373" s="125" t="str">
        <f t="shared" ref="BI373:BI381" si="591">E373</f>
        <v>-</v>
      </c>
      <c r="BJ373" s="124">
        <f>AL382</f>
        <v>0</v>
      </c>
      <c r="BK373" s="125" t="str">
        <f t="shared" ref="BK373:BK381" si="592">H373</f>
        <v>LTK Narova</v>
      </c>
      <c r="BL373" s="287" t="s">
        <v>133</v>
      </c>
      <c r="BM373" s="288"/>
      <c r="BN373" s="287" t="s">
        <v>134</v>
      </c>
      <c r="BO373" s="288"/>
      <c r="BP373" s="287" t="s">
        <v>135</v>
      </c>
      <c r="BQ373" s="288"/>
      <c r="BR373" s="287" t="s">
        <v>136</v>
      </c>
      <c r="BS373" s="288"/>
      <c r="BT373" s="287" t="s">
        <v>137</v>
      </c>
      <c r="BU373" s="288"/>
      <c r="BV373" s="126" t="s">
        <v>138</v>
      </c>
      <c r="BW373" s="289" t="s">
        <v>139</v>
      </c>
      <c r="BX373" s="290"/>
      <c r="BZ373" s="109" t="s">
        <v>140</v>
      </c>
      <c r="CF373" s="109" t="s">
        <v>140</v>
      </c>
    </row>
    <row r="374" spans="1:85" s="109" customFormat="1" hidden="1" outlineLevel="1">
      <c r="A374" s="116">
        <f t="shared" ref="A374:A382" si="593">A364+1</f>
        <v>38</v>
      </c>
      <c r="B374" s="87">
        <v>372</v>
      </c>
      <c r="C374" s="87">
        <v>4</v>
      </c>
      <c r="D374" s="87" t="s">
        <v>77</v>
      </c>
      <c r="E374" s="88" t="e">
        <v>#N/A</v>
      </c>
      <c r="F374" s="87">
        <v>11</v>
      </c>
      <c r="G374" s="87" t="s">
        <v>78</v>
      </c>
      <c r="H374" s="88" t="e">
        <v>#N/A</v>
      </c>
      <c r="I374" s="89" t="s">
        <v>82</v>
      </c>
      <c r="J374" s="89" t="s">
        <v>82</v>
      </c>
      <c r="K374" s="89" t="s">
        <v>82</v>
      </c>
      <c r="L374" s="89" t="s">
        <v>82</v>
      </c>
      <c r="M374" s="89" t="s">
        <v>82</v>
      </c>
      <c r="N374" s="87">
        <v>0</v>
      </c>
      <c r="O374" s="87">
        <v>0</v>
      </c>
      <c r="P374" s="87">
        <v>0</v>
      </c>
      <c r="Q374" s="87">
        <v>0</v>
      </c>
      <c r="R374" s="87">
        <v>0</v>
      </c>
      <c r="S374" s="87">
        <v>0</v>
      </c>
      <c r="T374" s="87">
        <v>0</v>
      </c>
      <c r="U374" s="87">
        <v>0</v>
      </c>
      <c r="V374" s="87">
        <v>0</v>
      </c>
      <c r="W374" s="87">
        <v>0</v>
      </c>
      <c r="X374" s="90">
        <v>0</v>
      </c>
      <c r="Y374" s="90">
        <v>0</v>
      </c>
      <c r="Z374" s="90">
        <v>0</v>
      </c>
      <c r="AA374" s="90">
        <v>0</v>
      </c>
      <c r="AB374" s="90">
        <v>0</v>
      </c>
      <c r="AC374" s="90">
        <v>0</v>
      </c>
      <c r="AD374" s="90">
        <v>0</v>
      </c>
      <c r="AE374" s="90">
        <v>0</v>
      </c>
      <c r="AF374" s="90">
        <v>0</v>
      </c>
      <c r="AG374" s="90">
        <v>0</v>
      </c>
      <c r="AH374" s="91">
        <v>0</v>
      </c>
      <c r="AI374" s="91" t="s">
        <v>83</v>
      </c>
      <c r="AJ374" s="91">
        <v>0</v>
      </c>
      <c r="AK374" s="128">
        <f>RANK(AH374,AH374:AJ374,1)-1</f>
        <v>0</v>
      </c>
      <c r="AL374" s="128">
        <f>RANK(AJ374,AH374:AJ374,1)-1</f>
        <v>0</v>
      </c>
      <c r="AT374" s="115" t="str">
        <f>VLOOKUP(A373,Voor,4)&amp;" kell "&amp;TEXT(VLOOKUP(A373,Voor,5),"hh:mm")</f>
        <v>III voor kell 15:00</v>
      </c>
      <c r="AU374" s="129" t="str">
        <f>D374</f>
        <v>A</v>
      </c>
      <c r="AV374" s="130" t="e">
        <f t="shared" si="589"/>
        <v>#N/A</v>
      </c>
      <c r="AW374" s="129" t="str">
        <f>G374</f>
        <v>Y</v>
      </c>
      <c r="AX374" s="130" t="e">
        <f t="shared" si="590"/>
        <v>#N/A</v>
      </c>
      <c r="AY374" s="129" t="str">
        <f>IF(AND(N374=0,O374=0),"",N374&amp;" - "&amp;O374)</f>
        <v/>
      </c>
      <c r="AZ374" s="129" t="str">
        <f>IF(AND(P374=0,Q374=0),"",P374&amp;" - "&amp;Q374)</f>
        <v/>
      </c>
      <c r="BA374" s="129" t="str">
        <f>IF(AND(R374=0,S374=0),"",R374&amp;" - "&amp;S374)</f>
        <v/>
      </c>
      <c r="BB374" s="129" t="str">
        <f>IF(AND(T374=0,U374=0),"",T374&amp;" - "&amp;U374)</f>
        <v/>
      </c>
      <c r="BC374" s="129" t="str">
        <f>IF(AND(V374=0,W374=0),"",V374&amp;" - "&amp;W374)</f>
        <v/>
      </c>
      <c r="BD374" s="131" t="str">
        <f>IF(AND(AH374=0,AJ374=0),"",AH374&amp;" - "&amp;AJ374)</f>
        <v/>
      </c>
      <c r="BE374" s="132">
        <f>AK374</f>
        <v>0</v>
      </c>
      <c r="BF374" s="132">
        <f>AL374</f>
        <v>0</v>
      </c>
      <c r="BH374" s="133" t="str">
        <f>D374</f>
        <v>A</v>
      </c>
      <c r="BI374" s="134" t="e">
        <f t="shared" si="591"/>
        <v>#N/A</v>
      </c>
      <c r="BJ374" s="133" t="str">
        <f>G374</f>
        <v>Y</v>
      </c>
      <c r="BK374" s="134" t="e">
        <f t="shared" si="592"/>
        <v>#N/A</v>
      </c>
      <c r="BL374" s="135" t="str">
        <f t="shared" ref="BL374:BL381" si="594">IF(AND(N374=0,O374=0),"",N374)</f>
        <v/>
      </c>
      <c r="BM374" s="135" t="str">
        <f t="shared" ref="BM374:BM381" si="595">IF(AND(N374=0,O374=0),"",O374)</f>
        <v/>
      </c>
      <c r="BN374" s="135" t="str">
        <f t="shared" ref="BN374:BN381" si="596">IF(AND(P374=0,Q374=0),"",P374)</f>
        <v/>
      </c>
      <c r="BO374" s="135" t="str">
        <f t="shared" ref="BO374:BO381" si="597">IF(AND(P374=0,Q374=0),"",Q374)</f>
        <v/>
      </c>
      <c r="BP374" s="135" t="str">
        <f t="shared" ref="BP374:BP381" si="598">IF(AND(R374=0,S374=0),"",R374)</f>
        <v/>
      </c>
      <c r="BQ374" s="135" t="str">
        <f t="shared" ref="BQ374:BQ381" si="599">IF(AND(R374=0,S374=0),"",S374)</f>
        <v/>
      </c>
      <c r="BR374" s="135" t="str">
        <f t="shared" ref="BR374:BR381" si="600">IF(AND(T374=0,U374=0),"",T374)</f>
        <v/>
      </c>
      <c r="BS374" s="135" t="str">
        <f t="shared" ref="BS374:BS381" si="601">IF(AND(T374=0,U374=0),"",U374)</f>
        <v/>
      </c>
      <c r="BT374" s="135" t="str">
        <f t="shared" ref="BT374:BT381" si="602">IF(AND(V374=0,W374=0),"",V374)</f>
        <v/>
      </c>
      <c r="BU374" s="135" t="str">
        <f t="shared" ref="BU374:BU381" si="603">IF(AND(V374=0,W374=0),"",W374)</f>
        <v/>
      </c>
      <c r="BV374" s="136" t="str">
        <f>IF(AND(AH374=0,AJ374=0),"",AH374&amp;" - "&amp;AJ374)</f>
        <v/>
      </c>
      <c r="BW374" s="137">
        <f>AK374</f>
        <v>0</v>
      </c>
      <c r="BX374" s="137">
        <f>AL374</f>
        <v>0</v>
      </c>
      <c r="BZ374" s="109" t="str">
        <f>IF(BL374="","",BI374)</f>
        <v/>
      </c>
      <c r="CA374" s="109" t="str">
        <f>IF(BZ374="","",BI373)</f>
        <v/>
      </c>
      <c r="CB374" s="109" t="str">
        <f>IF(BL374="","",BK374)</f>
        <v/>
      </c>
      <c r="CC374" s="109" t="str">
        <f>IF(CB374="","",BK373)</f>
        <v/>
      </c>
      <c r="CF374" s="109" t="str">
        <f>IF(AH374=AJ374,"",IF(AH374&gt;AJ374,E374,H374))</f>
        <v/>
      </c>
      <c r="CG374" s="109" t="str">
        <f>IF(AH374=AJ374,"",IF(AH374&gt;AJ374,H374,E374))</f>
        <v/>
      </c>
    </row>
    <row r="375" spans="1:85" s="109" customFormat="1" hidden="1" outlineLevel="1">
      <c r="A375" s="116">
        <f t="shared" si="593"/>
        <v>38</v>
      </c>
      <c r="B375" s="87">
        <v>373</v>
      </c>
      <c r="C375" s="87">
        <v>5</v>
      </c>
      <c r="D375" s="87" t="s">
        <v>84</v>
      </c>
      <c r="E375" s="88" t="e">
        <v>#N/A</v>
      </c>
      <c r="F375" s="87">
        <v>10</v>
      </c>
      <c r="G375" s="87" t="s">
        <v>85</v>
      </c>
      <c r="H375" s="88" t="e">
        <v>#N/A</v>
      </c>
      <c r="I375" s="89" t="s">
        <v>82</v>
      </c>
      <c r="J375" s="89" t="s">
        <v>82</v>
      </c>
      <c r="K375" s="89" t="s">
        <v>82</v>
      </c>
      <c r="L375" s="89" t="s">
        <v>82</v>
      </c>
      <c r="M375" s="89" t="s">
        <v>82</v>
      </c>
      <c r="N375" s="87">
        <v>0</v>
      </c>
      <c r="O375" s="87">
        <v>0</v>
      </c>
      <c r="P375" s="87">
        <v>0</v>
      </c>
      <c r="Q375" s="87">
        <v>0</v>
      </c>
      <c r="R375" s="87">
        <v>0</v>
      </c>
      <c r="S375" s="87">
        <v>0</v>
      </c>
      <c r="T375" s="87">
        <v>0</v>
      </c>
      <c r="U375" s="87">
        <v>0</v>
      </c>
      <c r="V375" s="87">
        <v>0</v>
      </c>
      <c r="W375" s="87">
        <v>0</v>
      </c>
      <c r="X375" s="90">
        <v>0</v>
      </c>
      <c r="Y375" s="90">
        <v>0</v>
      </c>
      <c r="Z375" s="90">
        <v>0</v>
      </c>
      <c r="AA375" s="90">
        <v>0</v>
      </c>
      <c r="AB375" s="90">
        <v>0</v>
      </c>
      <c r="AC375" s="90">
        <v>0</v>
      </c>
      <c r="AD375" s="90">
        <v>0</v>
      </c>
      <c r="AE375" s="90">
        <v>0</v>
      </c>
      <c r="AF375" s="90">
        <v>0</v>
      </c>
      <c r="AG375" s="90">
        <v>0</v>
      </c>
      <c r="AH375" s="91">
        <v>0</v>
      </c>
      <c r="AI375" s="91" t="s">
        <v>83</v>
      </c>
      <c r="AJ375" s="91">
        <v>0</v>
      </c>
      <c r="AK375" s="128">
        <f>RANK(AH375,AH375:AJ375,1)-1</f>
        <v>0</v>
      </c>
      <c r="AL375" s="128">
        <f>RANK(AJ375,AH375:AJ375,1)-1</f>
        <v>0</v>
      </c>
      <c r="AT375" s="115" t="str">
        <f>"Laud: "&amp;VLOOKUP(A373,Voor,8)</f>
        <v>Laud: 0</v>
      </c>
      <c r="AU375" s="129" t="str">
        <f>D375</f>
        <v>B</v>
      </c>
      <c r="AV375" s="130" t="e">
        <f t="shared" si="589"/>
        <v>#N/A</v>
      </c>
      <c r="AW375" s="129" t="str">
        <f>G375</f>
        <v>X</v>
      </c>
      <c r="AX375" s="130" t="e">
        <f t="shared" si="590"/>
        <v>#N/A</v>
      </c>
      <c r="AY375" s="129" t="str">
        <f>IF(AND(N375=0,O375=0),"",N375&amp;" - "&amp;O375)</f>
        <v/>
      </c>
      <c r="AZ375" s="129" t="str">
        <f>IF(AND(P375=0,Q375=0),"",P375&amp;" - "&amp;Q375)</f>
        <v/>
      </c>
      <c r="BA375" s="129" t="str">
        <f>IF(AND(R375=0,S375=0),"",R375&amp;" - "&amp;S375)</f>
        <v/>
      </c>
      <c r="BB375" s="129" t="str">
        <f>IF(AND(T375=0,U375=0),"",T375&amp;" - "&amp;U375)</f>
        <v/>
      </c>
      <c r="BC375" s="129" t="str">
        <f>IF(AND(V375=0,W375=0),"",V375&amp;" - "&amp;W375)</f>
        <v/>
      </c>
      <c r="BD375" s="131" t="str">
        <f>IF(AND(AH375=0,AJ375=0),"",AH375&amp;" - "&amp;AJ375)</f>
        <v/>
      </c>
      <c r="BE375" s="132">
        <f t="shared" ref="BE375:BF377" si="604">BE374+AK375</f>
        <v>0</v>
      </c>
      <c r="BF375" s="132">
        <f t="shared" si="604"/>
        <v>0</v>
      </c>
      <c r="BH375" s="129" t="str">
        <f>D375</f>
        <v>B</v>
      </c>
      <c r="BI375" s="130" t="e">
        <f t="shared" si="591"/>
        <v>#N/A</v>
      </c>
      <c r="BJ375" s="129" t="str">
        <f>G375</f>
        <v>X</v>
      </c>
      <c r="BK375" s="130" t="e">
        <f t="shared" si="592"/>
        <v>#N/A</v>
      </c>
      <c r="BL375" s="135" t="str">
        <f t="shared" si="594"/>
        <v/>
      </c>
      <c r="BM375" s="135" t="str">
        <f t="shared" si="595"/>
        <v/>
      </c>
      <c r="BN375" s="135" t="str">
        <f t="shared" si="596"/>
        <v/>
      </c>
      <c r="BO375" s="135" t="str">
        <f t="shared" si="597"/>
        <v/>
      </c>
      <c r="BP375" s="135" t="str">
        <f t="shared" si="598"/>
        <v/>
      </c>
      <c r="BQ375" s="135" t="str">
        <f t="shared" si="599"/>
        <v/>
      </c>
      <c r="BR375" s="135" t="str">
        <f t="shared" si="600"/>
        <v/>
      </c>
      <c r="BS375" s="135" t="str">
        <f t="shared" si="601"/>
        <v/>
      </c>
      <c r="BT375" s="135" t="str">
        <f t="shared" si="602"/>
        <v/>
      </c>
      <c r="BU375" s="135" t="str">
        <f t="shared" si="603"/>
        <v/>
      </c>
      <c r="BV375" s="136" t="str">
        <f>IF(AND(AH375=0,AJ375=0),"",AH375&amp;" - "&amp;AJ375)</f>
        <v/>
      </c>
      <c r="BW375" s="138">
        <f>BW374+AK375</f>
        <v>0</v>
      </c>
      <c r="BX375" s="138">
        <f>AL375+BX374</f>
        <v>0</v>
      </c>
      <c r="BZ375" s="109" t="str">
        <f>IF(BL375="","",BI375)</f>
        <v/>
      </c>
      <c r="CA375" s="109" t="str">
        <f>IF(BZ375="","",CA374)</f>
        <v/>
      </c>
      <c r="CB375" s="109" t="str">
        <f>IF(BL375="","",BK375)</f>
        <v/>
      </c>
      <c r="CC375" s="109" t="str">
        <f>IF(CB375="","",CC374)</f>
        <v/>
      </c>
      <c r="CF375" s="109" t="str">
        <f>IF(AH375=AJ375,"",IF(AH375&gt;AJ375,E375,H375))</f>
        <v/>
      </c>
      <c r="CG375" s="109" t="str">
        <f>IF(AH375=AJ375,"",IF(AH375&gt;AJ375,H375,E375))</f>
        <v/>
      </c>
    </row>
    <row r="376" spans="1:85" s="109" customFormat="1" hidden="1" outlineLevel="1">
      <c r="A376" s="116">
        <f t="shared" si="593"/>
        <v>38</v>
      </c>
      <c r="B376" s="87">
        <v>374</v>
      </c>
      <c r="C376" s="87">
        <v>6</v>
      </c>
      <c r="D376" s="87" t="s">
        <v>87</v>
      </c>
      <c r="E376" s="88" t="e">
        <v>#N/A</v>
      </c>
      <c r="F376" s="87">
        <v>12</v>
      </c>
      <c r="G376" s="87" t="s">
        <v>88</v>
      </c>
      <c r="H376" s="88" t="e">
        <v>#N/A</v>
      </c>
      <c r="I376" s="89" t="s">
        <v>82</v>
      </c>
      <c r="J376" s="89" t="s">
        <v>82</v>
      </c>
      <c r="K376" s="89" t="s">
        <v>82</v>
      </c>
      <c r="L376" s="89" t="s">
        <v>82</v>
      </c>
      <c r="M376" s="89" t="s">
        <v>82</v>
      </c>
      <c r="N376" s="87">
        <v>0</v>
      </c>
      <c r="O376" s="87">
        <v>0</v>
      </c>
      <c r="P376" s="87">
        <v>0</v>
      </c>
      <c r="Q376" s="87">
        <v>0</v>
      </c>
      <c r="R376" s="87">
        <v>0</v>
      </c>
      <c r="S376" s="87">
        <v>0</v>
      </c>
      <c r="T376" s="87">
        <v>0</v>
      </c>
      <c r="U376" s="87">
        <v>0</v>
      </c>
      <c r="V376" s="87">
        <v>0</v>
      </c>
      <c r="W376" s="87">
        <v>0</v>
      </c>
      <c r="X376" s="90">
        <v>0</v>
      </c>
      <c r="Y376" s="90">
        <v>0</v>
      </c>
      <c r="Z376" s="90">
        <v>0</v>
      </c>
      <c r="AA376" s="90">
        <v>0</v>
      </c>
      <c r="AB376" s="90">
        <v>0</v>
      </c>
      <c r="AC376" s="90">
        <v>0</v>
      </c>
      <c r="AD376" s="90">
        <v>0</v>
      </c>
      <c r="AE376" s="90">
        <v>0</v>
      </c>
      <c r="AF376" s="90">
        <v>0</v>
      </c>
      <c r="AG376" s="90">
        <v>0</v>
      </c>
      <c r="AH376" s="91">
        <v>0</v>
      </c>
      <c r="AI376" s="91" t="s">
        <v>83</v>
      </c>
      <c r="AJ376" s="91">
        <v>0</v>
      </c>
      <c r="AK376" s="128">
        <f>RANK(AH376,AH376:AJ376,1)-1</f>
        <v>0</v>
      </c>
      <c r="AL376" s="128">
        <f>RANK(AJ376,AH376:AJ376,1)-1</f>
        <v>0</v>
      </c>
      <c r="AT376" s="115"/>
      <c r="AU376" s="129" t="str">
        <f>D376</f>
        <v>C</v>
      </c>
      <c r="AV376" s="130" t="e">
        <f t="shared" si="589"/>
        <v>#N/A</v>
      </c>
      <c r="AW376" s="129" t="str">
        <f>G376</f>
        <v>Z</v>
      </c>
      <c r="AX376" s="130" t="e">
        <f t="shared" si="590"/>
        <v>#N/A</v>
      </c>
      <c r="AY376" s="129" t="str">
        <f>IF(AND(N376=0,O376=0),"",N376&amp;" - "&amp;O376)</f>
        <v/>
      </c>
      <c r="AZ376" s="129" t="str">
        <f>IF(AND(P376=0,Q376=0),"",P376&amp;" - "&amp;Q376)</f>
        <v/>
      </c>
      <c r="BA376" s="129" t="str">
        <f>IF(AND(R376=0,S376=0),"",R376&amp;" - "&amp;S376)</f>
        <v/>
      </c>
      <c r="BB376" s="129" t="str">
        <f>IF(AND(T376=0,U376=0),"",T376&amp;" - "&amp;U376)</f>
        <v/>
      </c>
      <c r="BC376" s="129" t="str">
        <f>IF(AND(V376=0,W376=0),"",V376&amp;" - "&amp;W376)</f>
        <v/>
      </c>
      <c r="BD376" s="131" t="str">
        <f>IF(AND(AH376=0,AJ376=0),"",AH376&amp;" - "&amp;AJ376)</f>
        <v/>
      </c>
      <c r="BE376" s="132">
        <f t="shared" si="604"/>
        <v>0</v>
      </c>
      <c r="BF376" s="132">
        <f t="shared" si="604"/>
        <v>0</v>
      </c>
      <c r="BH376" s="129" t="str">
        <f>D376</f>
        <v>C</v>
      </c>
      <c r="BI376" s="130" t="e">
        <f t="shared" si="591"/>
        <v>#N/A</v>
      </c>
      <c r="BJ376" s="129" t="str">
        <f>G376</f>
        <v>Z</v>
      </c>
      <c r="BK376" s="130" t="e">
        <f t="shared" si="592"/>
        <v>#N/A</v>
      </c>
      <c r="BL376" s="135" t="str">
        <f t="shared" si="594"/>
        <v/>
      </c>
      <c r="BM376" s="135" t="str">
        <f t="shared" si="595"/>
        <v/>
      </c>
      <c r="BN376" s="135" t="str">
        <f t="shared" si="596"/>
        <v/>
      </c>
      <c r="BO376" s="135" t="str">
        <f t="shared" si="597"/>
        <v/>
      </c>
      <c r="BP376" s="135" t="str">
        <f t="shared" si="598"/>
        <v/>
      </c>
      <c r="BQ376" s="135" t="str">
        <f t="shared" si="599"/>
        <v/>
      </c>
      <c r="BR376" s="135" t="str">
        <f t="shared" si="600"/>
        <v/>
      </c>
      <c r="BS376" s="135" t="str">
        <f t="shared" si="601"/>
        <v/>
      </c>
      <c r="BT376" s="135" t="str">
        <f t="shared" si="602"/>
        <v/>
      </c>
      <c r="BU376" s="135" t="str">
        <f t="shared" si="603"/>
        <v/>
      </c>
      <c r="BV376" s="136" t="str">
        <f>IF(AND(AH376=0,AJ376=0),"",AH376&amp;" - "&amp;AJ376)</f>
        <v/>
      </c>
      <c r="BW376" s="138">
        <f>BW375+AK376</f>
        <v>0</v>
      </c>
      <c r="BX376" s="138">
        <f>AL376+BX375</f>
        <v>0</v>
      </c>
      <c r="BZ376" s="109" t="str">
        <f>IF(BL376="","",BI376)</f>
        <v/>
      </c>
      <c r="CA376" s="109" t="str">
        <f>IF(BZ376="","",CA374)</f>
        <v/>
      </c>
      <c r="CB376" s="109" t="str">
        <f>IF(BL376="","",BK376)</f>
        <v/>
      </c>
      <c r="CC376" s="109" t="str">
        <f>IF(CB376="","",CC374)</f>
        <v/>
      </c>
      <c r="CF376" s="109" t="str">
        <f>IF(AH376=AJ376,"",IF(AH376&gt;AJ376,E376,H376))</f>
        <v/>
      </c>
      <c r="CG376" s="109" t="str">
        <f>IF(AH376=AJ376,"",IF(AH376&gt;AJ376,H376,E376))</f>
        <v/>
      </c>
    </row>
    <row r="377" spans="1:85" s="109" customFormat="1" hidden="1" outlineLevel="1">
      <c r="A377" s="116">
        <f t="shared" si="593"/>
        <v>38</v>
      </c>
      <c r="B377" s="87">
        <v>375</v>
      </c>
      <c r="C377" s="92">
        <v>7</v>
      </c>
      <c r="D377" s="87"/>
      <c r="E377" s="88" t="e">
        <v>#N/A</v>
      </c>
      <c r="F377" s="92">
        <v>13</v>
      </c>
      <c r="G377" s="87"/>
      <c r="H377" s="88" t="e">
        <v>#N/A</v>
      </c>
      <c r="I377" s="291" t="s">
        <v>82</v>
      </c>
      <c r="J377" s="291" t="s">
        <v>82</v>
      </c>
      <c r="K377" s="291" t="s">
        <v>82</v>
      </c>
      <c r="L377" s="291" t="s">
        <v>82</v>
      </c>
      <c r="M377" s="291" t="s">
        <v>82</v>
      </c>
      <c r="N377" s="285">
        <v>0</v>
      </c>
      <c r="O377" s="285">
        <v>0</v>
      </c>
      <c r="P377" s="285">
        <v>0</v>
      </c>
      <c r="Q377" s="285">
        <v>0</v>
      </c>
      <c r="R377" s="285">
        <v>0</v>
      </c>
      <c r="S377" s="285">
        <v>0</v>
      </c>
      <c r="T377" s="285">
        <v>0</v>
      </c>
      <c r="U377" s="285">
        <v>0</v>
      </c>
      <c r="V377" s="285">
        <v>0</v>
      </c>
      <c r="W377" s="285">
        <v>0</v>
      </c>
      <c r="X377" s="293">
        <v>0</v>
      </c>
      <c r="Y377" s="293">
        <v>0</v>
      </c>
      <c r="Z377" s="293">
        <v>0</v>
      </c>
      <c r="AA377" s="293">
        <v>0</v>
      </c>
      <c r="AB377" s="293">
        <v>0</v>
      </c>
      <c r="AC377" s="293">
        <v>0</v>
      </c>
      <c r="AD377" s="293">
        <v>0</v>
      </c>
      <c r="AE377" s="293">
        <v>0</v>
      </c>
      <c r="AF377" s="293">
        <v>0</v>
      </c>
      <c r="AG377" s="293">
        <v>0</v>
      </c>
      <c r="AH377" s="295">
        <v>0</v>
      </c>
      <c r="AI377" s="295" t="s">
        <v>83</v>
      </c>
      <c r="AJ377" s="295">
        <v>0</v>
      </c>
      <c r="AK377" s="298">
        <f>RANK(AH377,AH377:AJ377,1)-1</f>
        <v>0</v>
      </c>
      <c r="AL377" s="299">
        <f>RANK(AJ377,AH377:AJ377,1)-1</f>
        <v>0</v>
      </c>
      <c r="AT377" s="115"/>
      <c r="AU377" s="300" t="s">
        <v>143</v>
      </c>
      <c r="AV377" s="130" t="e">
        <f t="shared" si="589"/>
        <v>#N/A</v>
      </c>
      <c r="AW377" s="300" t="s">
        <v>143</v>
      </c>
      <c r="AX377" s="130" t="e">
        <f t="shared" si="590"/>
        <v>#N/A</v>
      </c>
      <c r="AY377" s="302" t="str">
        <f>IF(AND(N377=0,O377=0),"",N377&amp;" - "&amp;O377)</f>
        <v/>
      </c>
      <c r="AZ377" s="302" t="str">
        <f>IF(AND(P377=0,Q377=0),"",P377&amp;" - "&amp;Q377)</f>
        <v/>
      </c>
      <c r="BA377" s="302" t="str">
        <f>IF(AND(R377=0,S377=0),"",R377&amp;" - "&amp;S377)</f>
        <v/>
      </c>
      <c r="BB377" s="302" t="str">
        <f>IF(AND(T377=0,U377=0),"",T377&amp;" - "&amp;U377)</f>
        <v/>
      </c>
      <c r="BC377" s="302" t="str">
        <f>IF(AND(V377=0,W377=0),"",V377&amp;" - "&amp;W377)</f>
        <v/>
      </c>
      <c r="BD377" s="309" t="str">
        <f>IF(AND(AH377=0,AJ377=0),"",AH377&amp;" - "&amp;AJ377)</f>
        <v/>
      </c>
      <c r="BE377" s="297">
        <f t="shared" si="604"/>
        <v>0</v>
      </c>
      <c r="BF377" s="297">
        <f t="shared" si="604"/>
        <v>0</v>
      </c>
      <c r="BH377" s="129"/>
      <c r="BI377" s="130" t="e">
        <f t="shared" si="591"/>
        <v>#N/A</v>
      </c>
      <c r="BJ377" s="129"/>
      <c r="BK377" s="130" t="e">
        <f t="shared" si="592"/>
        <v>#N/A</v>
      </c>
      <c r="BL377" s="305" t="str">
        <f t="shared" si="594"/>
        <v/>
      </c>
      <c r="BM377" s="305" t="str">
        <f t="shared" si="595"/>
        <v/>
      </c>
      <c r="BN377" s="305" t="str">
        <f t="shared" si="596"/>
        <v/>
      </c>
      <c r="BO377" s="305" t="str">
        <f t="shared" si="597"/>
        <v/>
      </c>
      <c r="BP377" s="305" t="str">
        <f t="shared" si="598"/>
        <v/>
      </c>
      <c r="BQ377" s="305" t="str">
        <f t="shared" si="599"/>
        <v/>
      </c>
      <c r="BR377" s="305" t="str">
        <f t="shared" si="600"/>
        <v/>
      </c>
      <c r="BS377" s="305" t="str">
        <f t="shared" si="601"/>
        <v/>
      </c>
      <c r="BT377" s="305" t="str">
        <f t="shared" si="602"/>
        <v/>
      </c>
      <c r="BU377" s="305" t="str">
        <f t="shared" si="603"/>
        <v/>
      </c>
      <c r="BV377" s="307" t="str">
        <f>IF(AND(AH377=0,AJ377=0),"",AH377&amp;" - "&amp;AJ377)</f>
        <v/>
      </c>
      <c r="BW377" s="303">
        <f>AK377+BW376</f>
        <v>0</v>
      </c>
      <c r="BX377" s="303">
        <f>AL377+BX376</f>
        <v>0</v>
      </c>
    </row>
    <row r="378" spans="1:85" s="109" customFormat="1" hidden="1" outlineLevel="1">
      <c r="A378" s="116">
        <f t="shared" si="593"/>
        <v>38</v>
      </c>
      <c r="B378" s="87">
        <v>376</v>
      </c>
      <c r="C378" s="92">
        <v>8</v>
      </c>
      <c r="D378" s="87"/>
      <c r="E378" s="88" t="e">
        <v>#N/A</v>
      </c>
      <c r="F378" s="92">
        <v>14</v>
      </c>
      <c r="G378" s="87"/>
      <c r="H378" s="88" t="e">
        <v>#N/A</v>
      </c>
      <c r="I378" s="291"/>
      <c r="J378" s="291"/>
      <c r="K378" s="291"/>
      <c r="L378" s="291"/>
      <c r="M378" s="291"/>
      <c r="N378" s="286"/>
      <c r="O378" s="286"/>
      <c r="P378" s="286"/>
      <c r="Q378" s="286"/>
      <c r="R378" s="286"/>
      <c r="S378" s="286"/>
      <c r="T378" s="286"/>
      <c r="U378" s="286"/>
      <c r="V378" s="286"/>
      <c r="W378" s="286"/>
      <c r="X378" s="294"/>
      <c r="Y378" s="294"/>
      <c r="Z378" s="294"/>
      <c r="AA378" s="294"/>
      <c r="AB378" s="294"/>
      <c r="AC378" s="294"/>
      <c r="AD378" s="294"/>
      <c r="AE378" s="294"/>
      <c r="AF378" s="294"/>
      <c r="AG378" s="294"/>
      <c r="AH378" s="296"/>
      <c r="AI378" s="296"/>
      <c r="AJ378" s="296"/>
      <c r="AK378" s="298"/>
      <c r="AL378" s="299"/>
      <c r="AT378" s="115"/>
      <c r="AU378" s="301"/>
      <c r="AV378" s="130" t="e">
        <f t="shared" si="589"/>
        <v>#N/A</v>
      </c>
      <c r="AW378" s="301"/>
      <c r="AX378" s="130" t="e">
        <f t="shared" si="590"/>
        <v>#N/A</v>
      </c>
      <c r="AY378" s="302"/>
      <c r="AZ378" s="302"/>
      <c r="BA378" s="302"/>
      <c r="BB378" s="302"/>
      <c r="BC378" s="302"/>
      <c r="BD378" s="309"/>
      <c r="BE378" s="297"/>
      <c r="BF378" s="297"/>
      <c r="BH378" s="129"/>
      <c r="BI378" s="130" t="e">
        <f t="shared" si="591"/>
        <v>#N/A</v>
      </c>
      <c r="BJ378" s="129"/>
      <c r="BK378" s="130" t="e">
        <f t="shared" si="592"/>
        <v>#N/A</v>
      </c>
      <c r="BL378" s="306" t="str">
        <f t="shared" si="594"/>
        <v/>
      </c>
      <c r="BM378" s="306" t="str">
        <f t="shared" si="595"/>
        <v/>
      </c>
      <c r="BN378" s="306" t="str">
        <f t="shared" si="596"/>
        <v/>
      </c>
      <c r="BO378" s="306" t="str">
        <f t="shared" si="597"/>
        <v/>
      </c>
      <c r="BP378" s="306" t="str">
        <f t="shared" si="598"/>
        <v/>
      </c>
      <c r="BQ378" s="306" t="str">
        <f t="shared" si="599"/>
        <v/>
      </c>
      <c r="BR378" s="306" t="str">
        <f t="shared" si="600"/>
        <v/>
      </c>
      <c r="BS378" s="306" t="str">
        <f t="shared" si="601"/>
        <v/>
      </c>
      <c r="BT378" s="306" t="str">
        <f t="shared" si="602"/>
        <v/>
      </c>
      <c r="BU378" s="306" t="str">
        <f t="shared" si="603"/>
        <v/>
      </c>
      <c r="BV378" s="308"/>
      <c r="BW378" s="304"/>
      <c r="BX378" s="304"/>
    </row>
    <row r="379" spans="1:85" s="109" customFormat="1" hidden="1" outlineLevel="1">
      <c r="A379" s="116">
        <f t="shared" si="593"/>
        <v>38</v>
      </c>
      <c r="B379" s="87">
        <v>377</v>
      </c>
      <c r="C379" s="87">
        <v>4</v>
      </c>
      <c r="D379" s="87" t="s">
        <v>77</v>
      </c>
      <c r="E379" s="88" t="e">
        <v>#N/A</v>
      </c>
      <c r="F379" s="87">
        <v>10</v>
      </c>
      <c r="G379" s="87" t="s">
        <v>85</v>
      </c>
      <c r="H379" s="88" t="e">
        <v>#N/A</v>
      </c>
      <c r="I379" s="89" t="s">
        <v>82</v>
      </c>
      <c r="J379" s="89" t="s">
        <v>82</v>
      </c>
      <c r="K379" s="89" t="s">
        <v>82</v>
      </c>
      <c r="L379" s="89" t="s">
        <v>82</v>
      </c>
      <c r="M379" s="89" t="s">
        <v>82</v>
      </c>
      <c r="N379" s="87">
        <v>0</v>
      </c>
      <c r="O379" s="87">
        <v>0</v>
      </c>
      <c r="P379" s="87">
        <v>0</v>
      </c>
      <c r="Q379" s="87">
        <v>0</v>
      </c>
      <c r="R379" s="87">
        <v>0</v>
      </c>
      <c r="S379" s="87">
        <v>0</v>
      </c>
      <c r="T379" s="87">
        <v>0</v>
      </c>
      <c r="U379" s="87">
        <v>0</v>
      </c>
      <c r="V379" s="87">
        <v>0</v>
      </c>
      <c r="W379" s="87">
        <v>0</v>
      </c>
      <c r="X379" s="90">
        <v>0</v>
      </c>
      <c r="Y379" s="90">
        <v>0</v>
      </c>
      <c r="Z379" s="90">
        <v>0</v>
      </c>
      <c r="AA379" s="90">
        <v>0</v>
      </c>
      <c r="AB379" s="90">
        <v>0</v>
      </c>
      <c r="AC379" s="90">
        <v>0</v>
      </c>
      <c r="AD379" s="90">
        <v>0</v>
      </c>
      <c r="AE379" s="90">
        <v>0</v>
      </c>
      <c r="AF379" s="90">
        <v>0</v>
      </c>
      <c r="AG379" s="90">
        <v>0</v>
      </c>
      <c r="AH379" s="91">
        <v>0</v>
      </c>
      <c r="AI379" s="91" t="s">
        <v>83</v>
      </c>
      <c r="AJ379" s="91">
        <v>0</v>
      </c>
      <c r="AK379" s="128">
        <f>RANK(AH379,AH379:AJ379,1)-1</f>
        <v>0</v>
      </c>
      <c r="AL379" s="128">
        <f>RANK(AJ379,AH379:AJ379,1)-1</f>
        <v>0</v>
      </c>
      <c r="AM379" s="114"/>
      <c r="AN379" s="114"/>
      <c r="AO379" s="139"/>
      <c r="AP379" s="139"/>
      <c r="AQ379" s="139"/>
      <c r="AR379" s="139"/>
      <c r="AT379" s="115"/>
      <c r="AU379" s="129" t="str">
        <f>D379</f>
        <v>A</v>
      </c>
      <c r="AV379" s="130" t="e">
        <f t="shared" si="589"/>
        <v>#N/A</v>
      </c>
      <c r="AW379" s="129" t="str">
        <f>G379</f>
        <v>X</v>
      </c>
      <c r="AX379" s="130" t="e">
        <f t="shared" si="590"/>
        <v>#N/A</v>
      </c>
      <c r="AY379" s="129" t="str">
        <f>IF(AND(N379=0,O379=0),"",N379&amp;" - "&amp;O379)</f>
        <v/>
      </c>
      <c r="AZ379" s="129" t="str">
        <f>IF(AND(P379=0,Q379=0),"",P379&amp;" - "&amp;Q379)</f>
        <v/>
      </c>
      <c r="BA379" s="129" t="str">
        <f>IF(AND(R379=0,S379=0),"",R379&amp;" - "&amp;S379)</f>
        <v/>
      </c>
      <c r="BB379" s="129" t="str">
        <f>IF(AND(T379=0,U379=0),"",T379&amp;" - "&amp;U379)</f>
        <v/>
      </c>
      <c r="BC379" s="129" t="str">
        <f>IF(AND(V379=0,W379=0),"",V379&amp;" - "&amp;W379)</f>
        <v/>
      </c>
      <c r="BD379" s="131" t="str">
        <f>IF(AND(AH379=0,AJ379=0),"",AH379&amp;" - "&amp;AJ379)</f>
        <v/>
      </c>
      <c r="BE379" s="132">
        <f>BE377+AK379</f>
        <v>0</v>
      </c>
      <c r="BF379" s="132">
        <f>BF377+AL379</f>
        <v>0</v>
      </c>
      <c r="BH379" s="129" t="str">
        <f>D379</f>
        <v>A</v>
      </c>
      <c r="BI379" s="130" t="e">
        <f t="shared" si="591"/>
        <v>#N/A</v>
      </c>
      <c r="BJ379" s="129" t="str">
        <f>G379</f>
        <v>X</v>
      </c>
      <c r="BK379" s="130" t="e">
        <f t="shared" si="592"/>
        <v>#N/A</v>
      </c>
      <c r="BL379" s="135" t="str">
        <f t="shared" si="594"/>
        <v/>
      </c>
      <c r="BM379" s="135" t="str">
        <f t="shared" si="595"/>
        <v/>
      </c>
      <c r="BN379" s="135" t="str">
        <f t="shared" si="596"/>
        <v/>
      </c>
      <c r="BO379" s="135" t="str">
        <f t="shared" si="597"/>
        <v/>
      </c>
      <c r="BP379" s="135" t="str">
        <f t="shared" si="598"/>
        <v/>
      </c>
      <c r="BQ379" s="135" t="str">
        <f t="shared" si="599"/>
        <v/>
      </c>
      <c r="BR379" s="135" t="str">
        <f t="shared" si="600"/>
        <v/>
      </c>
      <c r="BS379" s="135" t="str">
        <f t="shared" si="601"/>
        <v/>
      </c>
      <c r="BT379" s="135" t="str">
        <f t="shared" si="602"/>
        <v/>
      </c>
      <c r="BU379" s="135" t="str">
        <f t="shared" si="603"/>
        <v/>
      </c>
      <c r="BV379" s="136" t="str">
        <f>IF(AND(AH379=0,AJ379=0),"",AH379&amp;" - "&amp;AJ379)</f>
        <v/>
      </c>
      <c r="BW379" s="138">
        <f>BW377+AK379</f>
        <v>0</v>
      </c>
      <c r="BX379" s="138">
        <f>AL379+BX377</f>
        <v>0</v>
      </c>
      <c r="BZ379" s="109" t="str">
        <f>IF(BL379="","",BI379)</f>
        <v/>
      </c>
      <c r="CA379" s="109" t="str">
        <f>IF(BZ379="","",CA374)</f>
        <v/>
      </c>
      <c r="CB379" s="109" t="str">
        <f>IF(BL379="","",BK379)</f>
        <v/>
      </c>
      <c r="CC379" s="109" t="str">
        <f>IF(CB379="","",CC374)</f>
        <v/>
      </c>
      <c r="CF379" s="109" t="str">
        <f>IF(AH379=AJ379,"",IF(AH379&gt;AJ379,E379,H379))</f>
        <v/>
      </c>
      <c r="CG379" s="109" t="str">
        <f>IF(AH379=AJ379,"",IF(AH379&gt;AJ379,H379,E379))</f>
        <v/>
      </c>
    </row>
    <row r="380" spans="1:85" hidden="1" outlineLevel="1">
      <c r="A380" s="116">
        <f t="shared" si="593"/>
        <v>38</v>
      </c>
      <c r="B380" s="87">
        <v>378</v>
      </c>
      <c r="C380" s="93">
        <v>6</v>
      </c>
      <c r="D380" s="93" t="s">
        <v>87</v>
      </c>
      <c r="E380" s="88" t="e">
        <v>#N/A</v>
      </c>
      <c r="F380" s="93">
        <v>11</v>
      </c>
      <c r="G380" s="93" t="s">
        <v>78</v>
      </c>
      <c r="H380" s="88" t="e">
        <v>#N/A</v>
      </c>
      <c r="I380" s="89" t="s">
        <v>82</v>
      </c>
      <c r="J380" s="89" t="s">
        <v>82</v>
      </c>
      <c r="K380" s="89" t="s">
        <v>82</v>
      </c>
      <c r="L380" s="89" t="s">
        <v>82</v>
      </c>
      <c r="M380" s="89" t="s">
        <v>82</v>
      </c>
      <c r="N380" s="87">
        <v>0</v>
      </c>
      <c r="O380" s="87">
        <v>0</v>
      </c>
      <c r="P380" s="87">
        <v>0</v>
      </c>
      <c r="Q380" s="87">
        <v>0</v>
      </c>
      <c r="R380" s="87">
        <v>0</v>
      </c>
      <c r="S380" s="87">
        <v>0</v>
      </c>
      <c r="T380" s="87">
        <v>0</v>
      </c>
      <c r="U380" s="87">
        <v>0</v>
      </c>
      <c r="V380" s="87">
        <v>0</v>
      </c>
      <c r="W380" s="87">
        <v>0</v>
      </c>
      <c r="X380" s="90">
        <v>0</v>
      </c>
      <c r="Y380" s="90">
        <v>0</v>
      </c>
      <c r="Z380" s="90">
        <v>0</v>
      </c>
      <c r="AA380" s="90">
        <v>0</v>
      </c>
      <c r="AB380" s="90">
        <v>0</v>
      </c>
      <c r="AC380" s="90">
        <v>0</v>
      </c>
      <c r="AD380" s="90">
        <v>0</v>
      </c>
      <c r="AE380" s="90">
        <v>0</v>
      </c>
      <c r="AF380" s="90">
        <v>0</v>
      </c>
      <c r="AG380" s="90">
        <v>0</v>
      </c>
      <c r="AH380" s="91">
        <v>0</v>
      </c>
      <c r="AI380" s="91" t="s">
        <v>83</v>
      </c>
      <c r="AJ380" s="91">
        <v>0</v>
      </c>
      <c r="AK380" s="128">
        <f>RANK(AH380,AH380:AJ380,1)-1</f>
        <v>0</v>
      </c>
      <c r="AL380" s="128">
        <f>RANK(AJ380,AH380:AJ380,1)-1</f>
        <v>0</v>
      </c>
      <c r="AT380" s="115"/>
      <c r="AU380" s="129" t="str">
        <f>D380</f>
        <v>C</v>
      </c>
      <c r="AV380" s="130" t="e">
        <f t="shared" si="589"/>
        <v>#N/A</v>
      </c>
      <c r="AW380" s="129" t="str">
        <f>G380</f>
        <v>Y</v>
      </c>
      <c r="AX380" s="130" t="e">
        <f t="shared" si="590"/>
        <v>#N/A</v>
      </c>
      <c r="AY380" s="129" t="str">
        <f>IF(AND(N380=0,O380=0),"",N380&amp;" - "&amp;O380)</f>
        <v/>
      </c>
      <c r="AZ380" s="129" t="str">
        <f>IF(AND(P380=0,Q380=0),"",P380&amp;" - "&amp;Q380)</f>
        <v/>
      </c>
      <c r="BA380" s="129" t="str">
        <f>IF(AND(R380=0,S380=0),"",R380&amp;" - "&amp;S380)</f>
        <v/>
      </c>
      <c r="BB380" s="129" t="str">
        <f>IF(AND(T380=0,U380=0),"",T380&amp;" - "&amp;U380)</f>
        <v/>
      </c>
      <c r="BC380" s="129" t="str">
        <f>IF(AND(V380=0,W380=0),"",V380&amp;" - "&amp;W380)</f>
        <v/>
      </c>
      <c r="BD380" s="131" t="str">
        <f>IF(AND(AH380=0,AJ380=0),"",AH380&amp;" - "&amp;AJ380)</f>
        <v/>
      </c>
      <c r="BE380" s="132">
        <f>BE379+AK380</f>
        <v>0</v>
      </c>
      <c r="BF380" s="132">
        <f>BF379+AL380</f>
        <v>0</v>
      </c>
      <c r="BH380" s="129" t="str">
        <f>D380</f>
        <v>C</v>
      </c>
      <c r="BI380" s="130" t="e">
        <f t="shared" si="591"/>
        <v>#N/A</v>
      </c>
      <c r="BJ380" s="129" t="str">
        <f>G380</f>
        <v>Y</v>
      </c>
      <c r="BK380" s="130" t="e">
        <f t="shared" si="592"/>
        <v>#N/A</v>
      </c>
      <c r="BL380" s="135" t="str">
        <f t="shared" si="594"/>
        <v/>
      </c>
      <c r="BM380" s="135" t="str">
        <f t="shared" si="595"/>
        <v/>
      </c>
      <c r="BN380" s="135" t="str">
        <f t="shared" si="596"/>
        <v/>
      </c>
      <c r="BO380" s="135" t="str">
        <f t="shared" si="597"/>
        <v/>
      </c>
      <c r="BP380" s="135" t="str">
        <f t="shared" si="598"/>
        <v/>
      </c>
      <c r="BQ380" s="135" t="str">
        <f t="shared" si="599"/>
        <v/>
      </c>
      <c r="BR380" s="135" t="str">
        <f t="shared" si="600"/>
        <v/>
      </c>
      <c r="BS380" s="135" t="str">
        <f t="shared" si="601"/>
        <v/>
      </c>
      <c r="BT380" s="135" t="str">
        <f t="shared" si="602"/>
        <v/>
      </c>
      <c r="BU380" s="135" t="str">
        <f t="shared" si="603"/>
        <v/>
      </c>
      <c r="BV380" s="136" t="str">
        <f>IF(AND(AH380=0,AJ380=0),"",AH380&amp;" - "&amp;AJ380)</f>
        <v/>
      </c>
      <c r="BW380" s="138">
        <f>BW379+AK380</f>
        <v>0</v>
      </c>
      <c r="BX380" s="138">
        <f>AL380+BX379</f>
        <v>0</v>
      </c>
      <c r="BZ380" s="109" t="str">
        <f>IF(BL380="","",BI380)</f>
        <v/>
      </c>
      <c r="CA380" s="109" t="str">
        <f>IF(BZ380="","",CA374)</f>
        <v/>
      </c>
      <c r="CB380" s="109" t="str">
        <f>IF(BL380="","",BK380)</f>
        <v/>
      </c>
      <c r="CC380" s="109" t="str">
        <f>IF(CB380="","",CC374)</f>
        <v/>
      </c>
      <c r="CF380" s="109" t="str">
        <f>IF(AH380=AJ380,"",IF(AH380&gt;AJ380,E380,H380))</f>
        <v/>
      </c>
      <c r="CG380" s="109" t="str">
        <f>IF(AH380=AJ380,"",IF(AH380&gt;AJ380,H380,E380))</f>
        <v/>
      </c>
    </row>
    <row r="381" spans="1:85" hidden="1" outlineLevel="1">
      <c r="A381" s="153">
        <f t="shared" si="593"/>
        <v>38</v>
      </c>
      <c r="B381" s="96">
        <v>379</v>
      </c>
      <c r="C381" s="94">
        <v>5</v>
      </c>
      <c r="D381" s="94" t="s">
        <v>84</v>
      </c>
      <c r="E381" s="95" t="e">
        <v>#N/A</v>
      </c>
      <c r="F381" s="94">
        <v>12</v>
      </c>
      <c r="G381" s="94" t="s">
        <v>88</v>
      </c>
      <c r="H381" s="95" t="e">
        <v>#N/A</v>
      </c>
      <c r="I381" s="89" t="s">
        <v>82</v>
      </c>
      <c r="J381" s="89" t="s">
        <v>82</v>
      </c>
      <c r="K381" s="89" t="s">
        <v>82</v>
      </c>
      <c r="L381" s="89" t="s">
        <v>82</v>
      </c>
      <c r="M381" s="89" t="s">
        <v>82</v>
      </c>
      <c r="N381" s="96">
        <v>0</v>
      </c>
      <c r="O381" s="96">
        <v>0</v>
      </c>
      <c r="P381" s="96">
        <v>0</v>
      </c>
      <c r="Q381" s="96">
        <v>0</v>
      </c>
      <c r="R381" s="96">
        <v>0</v>
      </c>
      <c r="S381" s="96">
        <v>0</v>
      </c>
      <c r="T381" s="96">
        <v>0</v>
      </c>
      <c r="U381" s="96">
        <v>0</v>
      </c>
      <c r="V381" s="96">
        <v>0</v>
      </c>
      <c r="W381" s="96">
        <v>0</v>
      </c>
      <c r="X381" s="97">
        <v>0</v>
      </c>
      <c r="Y381" s="97">
        <v>0</v>
      </c>
      <c r="Z381" s="97">
        <v>0</v>
      </c>
      <c r="AA381" s="97">
        <v>0</v>
      </c>
      <c r="AB381" s="97">
        <v>0</v>
      </c>
      <c r="AC381" s="97">
        <v>0</v>
      </c>
      <c r="AD381" s="97">
        <v>0</v>
      </c>
      <c r="AE381" s="97">
        <v>0</v>
      </c>
      <c r="AF381" s="97">
        <v>0</v>
      </c>
      <c r="AG381" s="97">
        <v>0</v>
      </c>
      <c r="AH381" s="98">
        <v>0</v>
      </c>
      <c r="AI381" s="98" t="s">
        <v>83</v>
      </c>
      <c r="AJ381" s="98">
        <v>0</v>
      </c>
      <c r="AK381" s="128">
        <f>RANK(AH381,AH381:AJ381,1)-1</f>
        <v>0</v>
      </c>
      <c r="AL381" s="128">
        <f>RANK(AJ381,AH381:AJ381,1)-1</f>
        <v>0</v>
      </c>
      <c r="AM381" s="142">
        <v>1</v>
      </c>
      <c r="AN381" s="142">
        <v>1</v>
      </c>
      <c r="AT381" s="115"/>
      <c r="AU381" s="129" t="str">
        <f>D381</f>
        <v>B</v>
      </c>
      <c r="AV381" s="130" t="e">
        <f t="shared" si="589"/>
        <v>#N/A</v>
      </c>
      <c r="AW381" s="129" t="str">
        <f>G381</f>
        <v>Z</v>
      </c>
      <c r="AX381" s="130" t="e">
        <f t="shared" si="590"/>
        <v>#N/A</v>
      </c>
      <c r="AY381" s="129" t="str">
        <f>IF(AND(N381=0,O381=0),"",N381&amp;" - "&amp;O381)</f>
        <v/>
      </c>
      <c r="AZ381" s="129" t="str">
        <f>IF(AND(P381=0,Q381=0),"",P381&amp;" - "&amp;Q381)</f>
        <v/>
      </c>
      <c r="BA381" s="129" t="str">
        <f>IF(AND(R381=0,S381=0),"",R381&amp;" - "&amp;S381)</f>
        <v/>
      </c>
      <c r="BB381" s="129" t="str">
        <f>IF(AND(T381=0,U381=0),"",T381&amp;" - "&amp;U381)</f>
        <v/>
      </c>
      <c r="BC381" s="129" t="str">
        <f>IF(AND(V381=0,W381=0),"",V381&amp;" - "&amp;W381)</f>
        <v/>
      </c>
      <c r="BD381" s="131" t="str">
        <f>IF(AND(AH381=0,AJ381=0),"",AH381&amp;" - "&amp;AJ381)</f>
        <v/>
      </c>
      <c r="BE381" s="132">
        <f>BE380+AK381</f>
        <v>0</v>
      </c>
      <c r="BF381" s="132">
        <f>BF380+AL381</f>
        <v>0</v>
      </c>
      <c r="BH381" s="129" t="str">
        <f>D381</f>
        <v>B</v>
      </c>
      <c r="BI381" s="130" t="e">
        <f t="shared" si="591"/>
        <v>#N/A</v>
      </c>
      <c r="BJ381" s="129" t="str">
        <f>G381</f>
        <v>Z</v>
      </c>
      <c r="BK381" s="130" t="e">
        <f t="shared" si="592"/>
        <v>#N/A</v>
      </c>
      <c r="BL381" s="135" t="str">
        <f t="shared" si="594"/>
        <v/>
      </c>
      <c r="BM381" s="135" t="str">
        <f t="shared" si="595"/>
        <v/>
      </c>
      <c r="BN381" s="135" t="str">
        <f t="shared" si="596"/>
        <v/>
      </c>
      <c r="BO381" s="135" t="str">
        <f t="shared" si="597"/>
        <v/>
      </c>
      <c r="BP381" s="135" t="str">
        <f t="shared" si="598"/>
        <v/>
      </c>
      <c r="BQ381" s="135" t="str">
        <f t="shared" si="599"/>
        <v/>
      </c>
      <c r="BR381" s="135" t="str">
        <f t="shared" si="600"/>
        <v/>
      </c>
      <c r="BS381" s="135" t="str">
        <f t="shared" si="601"/>
        <v/>
      </c>
      <c r="BT381" s="135" t="str">
        <f t="shared" si="602"/>
        <v/>
      </c>
      <c r="BU381" s="135" t="str">
        <f t="shared" si="603"/>
        <v/>
      </c>
      <c r="BV381" s="136" t="str">
        <f>IF(AND(AH381=0,AJ381=0),"",AH381&amp;" - "&amp;AJ381)</f>
        <v/>
      </c>
      <c r="BW381" s="138">
        <f>BW380+AK381</f>
        <v>0</v>
      </c>
      <c r="BX381" s="138">
        <f>AL381+BX380</f>
        <v>0</v>
      </c>
      <c r="BZ381" s="109" t="str">
        <f>IF(BL381="","",BI381)</f>
        <v/>
      </c>
      <c r="CA381" s="109" t="str">
        <f>IF(BZ381="","",CA374)</f>
        <v/>
      </c>
      <c r="CB381" s="109" t="str">
        <f>IF(BL381="","",BK381)</f>
        <v/>
      </c>
      <c r="CC381" s="109" t="str">
        <f>IF(CB381="","",CC374)</f>
        <v/>
      </c>
      <c r="CF381" s="109" t="str">
        <f>IF(AH381=AJ381,"",IF(AH381&gt;AJ381,E381,H381))</f>
        <v/>
      </c>
      <c r="CG381" s="109" t="str">
        <f>IF(AH381=AJ381,"",IF(AH381&gt;AJ381,H381,E381))</f>
        <v/>
      </c>
    </row>
    <row r="382" spans="1:85" hidden="1" outlineLevel="1">
      <c r="A382" s="154">
        <f t="shared" si="593"/>
        <v>38</v>
      </c>
      <c r="B382" s="101">
        <v>380</v>
      </c>
      <c r="C382" s="99"/>
      <c r="D382" s="99"/>
      <c r="E382" s="99"/>
      <c r="F382" s="99"/>
      <c r="G382" s="99"/>
      <c r="H382" s="99"/>
      <c r="I382" s="100"/>
      <c r="J382" s="100"/>
      <c r="K382" s="100"/>
      <c r="L382" s="100"/>
      <c r="M382" s="100"/>
      <c r="N382" s="101"/>
      <c r="O382" s="101"/>
      <c r="P382" s="101"/>
      <c r="Q382" s="101"/>
      <c r="R382" s="101"/>
      <c r="S382" s="101"/>
      <c r="T382" s="101"/>
      <c r="U382" s="101"/>
      <c r="V382" s="101"/>
      <c r="W382" s="101"/>
      <c r="X382" s="102"/>
      <c r="Y382" s="102"/>
      <c r="Z382" s="102"/>
      <c r="AA382" s="102"/>
      <c r="AB382" s="102"/>
      <c r="AC382" s="102"/>
      <c r="AD382" s="102"/>
      <c r="AE382" s="102"/>
      <c r="AF382" s="102"/>
      <c r="AG382" s="102"/>
      <c r="AH382" s="103"/>
      <c r="AI382" s="103"/>
      <c r="AJ382" s="104"/>
      <c r="AK382" s="144">
        <f>SUM(AK374:AK381)</f>
        <v>0</v>
      </c>
      <c r="AL382" s="144">
        <f>SUM(AL374:AL381)</f>
        <v>0</v>
      </c>
      <c r="AM382" s="145" t="str">
        <f>IF(OR(ISNA(E374),AK382=AL382),"",IF(D373&lt;G373,AK382&amp;" - "&amp;AL382,AL382&amp;" - "&amp;AK382))</f>
        <v/>
      </c>
      <c r="AN382" s="145" t="str">
        <f>IF(OR(ISNA(E374),AK382=AL382),"",IF(VALUE(LEFT(AM382))&gt;VALUE(RIGHT(AM382)),2,1))</f>
        <v/>
      </c>
      <c r="AT382" s="146"/>
      <c r="AU382" s="147"/>
      <c r="AV382" s="148"/>
      <c r="AW382" s="147"/>
      <c r="AX382" s="148"/>
      <c r="AY382" s="147"/>
      <c r="AZ382" s="147"/>
      <c r="BA382" s="147"/>
      <c r="BB382" s="147"/>
      <c r="BC382" s="149"/>
      <c r="BD382" s="150"/>
      <c r="BE382" s="151"/>
      <c r="BF382" s="151"/>
      <c r="BZ382" t="s">
        <v>140</v>
      </c>
      <c r="CF382" s="109" t="s">
        <v>140</v>
      </c>
      <c r="CG382" s="109"/>
    </row>
    <row r="383" spans="1:85" s="109" customFormat="1" hidden="1" outlineLevel="1">
      <c r="A383" s="152">
        <f>A373+1</f>
        <v>39</v>
      </c>
      <c r="B383" s="79">
        <v>381</v>
      </c>
      <c r="C383" s="79">
        <v>3</v>
      </c>
      <c r="D383" s="80">
        <v>1</v>
      </c>
      <c r="E383" s="81" t="s">
        <v>27</v>
      </c>
      <c r="F383" s="79">
        <v>9</v>
      </c>
      <c r="G383" s="80">
        <v>7</v>
      </c>
      <c r="H383" s="81" t="s">
        <v>62</v>
      </c>
      <c r="I383" s="82"/>
      <c r="J383" s="83"/>
      <c r="K383" s="83"/>
      <c r="L383" s="83"/>
      <c r="M383" s="83"/>
      <c r="N383" s="84"/>
      <c r="O383" s="84"/>
      <c r="P383" s="84"/>
      <c r="Q383" s="84"/>
      <c r="R383" s="84"/>
      <c r="S383" s="84"/>
      <c r="T383" s="84"/>
      <c r="U383" s="84"/>
      <c r="V383" s="84"/>
      <c r="W383" s="84"/>
      <c r="X383" s="85"/>
      <c r="Y383" s="85"/>
      <c r="Z383" s="85"/>
      <c r="AA383" s="85"/>
      <c r="AB383" s="85"/>
      <c r="AC383" s="85"/>
      <c r="AD383" s="85"/>
      <c r="AE383" s="85"/>
      <c r="AF383" s="85"/>
      <c r="AG383" s="85"/>
      <c r="AH383" s="85"/>
      <c r="AI383" s="85"/>
      <c r="AJ383" s="86"/>
      <c r="AO383" s="109" t="s">
        <v>132</v>
      </c>
      <c r="AP383" s="109" t="s">
        <v>132</v>
      </c>
      <c r="AT383" s="119" t="str">
        <f>"Match no "&amp;A383</f>
        <v>Match no 39</v>
      </c>
      <c r="AU383" s="120">
        <f>BE391</f>
        <v>4</v>
      </c>
      <c r="AV383" s="121" t="str">
        <f t="shared" ref="AV383:AV391" si="605">E383</f>
        <v>Maardu LTK</v>
      </c>
      <c r="AW383" s="120">
        <f>BF391</f>
        <v>1</v>
      </c>
      <c r="AX383" s="121" t="str">
        <f t="shared" ref="AX383:AX391" si="606">H383</f>
        <v>TalTech SK / Rakvere SK</v>
      </c>
      <c r="AY383" s="122" t="s">
        <v>133</v>
      </c>
      <c r="AZ383" s="122" t="s">
        <v>134</v>
      </c>
      <c r="BA383" s="122" t="s">
        <v>135</v>
      </c>
      <c r="BB383" s="122" t="s">
        <v>136</v>
      </c>
      <c r="BC383" s="122" t="s">
        <v>137</v>
      </c>
      <c r="BD383" s="123" t="s">
        <v>138</v>
      </c>
      <c r="BE383" s="292" t="s">
        <v>139</v>
      </c>
      <c r="BF383" s="292"/>
      <c r="BH383" s="124">
        <f>AK392</f>
        <v>4</v>
      </c>
      <c r="BI383" s="125" t="str">
        <f t="shared" ref="BI383:BI391" si="607">E383</f>
        <v>Maardu LTK</v>
      </c>
      <c r="BJ383" s="124">
        <f>AL392</f>
        <v>1</v>
      </c>
      <c r="BK383" s="125" t="str">
        <f t="shared" ref="BK383:BK391" si="608">H383</f>
        <v>TalTech SK / Rakvere SK</v>
      </c>
      <c r="BL383" s="287" t="s">
        <v>133</v>
      </c>
      <c r="BM383" s="288"/>
      <c r="BN383" s="287" t="s">
        <v>134</v>
      </c>
      <c r="BO383" s="288"/>
      <c r="BP383" s="287" t="s">
        <v>135</v>
      </c>
      <c r="BQ383" s="288"/>
      <c r="BR383" s="287" t="s">
        <v>136</v>
      </c>
      <c r="BS383" s="288"/>
      <c r="BT383" s="287" t="s">
        <v>137</v>
      </c>
      <c r="BU383" s="288"/>
      <c r="BV383" s="126" t="s">
        <v>138</v>
      </c>
      <c r="BW383" s="289" t="s">
        <v>139</v>
      </c>
      <c r="BX383" s="290"/>
      <c r="BZ383" s="109" t="s">
        <v>140</v>
      </c>
      <c r="CF383" s="109" t="s">
        <v>140</v>
      </c>
    </row>
    <row r="384" spans="1:85" s="109" customFormat="1" hidden="1" outlineLevel="1">
      <c r="A384" s="116">
        <f t="shared" ref="A384:A392" si="609">A374+1</f>
        <v>39</v>
      </c>
      <c r="B384" s="87">
        <v>382</v>
      </c>
      <c r="C384" s="87">
        <v>4</v>
      </c>
      <c r="D384" s="87" t="s">
        <v>77</v>
      </c>
      <c r="E384" s="88" t="s">
        <v>114</v>
      </c>
      <c r="F384" s="87">
        <v>11</v>
      </c>
      <c r="G384" s="87" t="s">
        <v>78</v>
      </c>
      <c r="H384" s="88" t="s">
        <v>123</v>
      </c>
      <c r="I384" s="89" t="s">
        <v>80</v>
      </c>
      <c r="J384" s="89" t="s">
        <v>96</v>
      </c>
      <c r="K384" s="89" t="s">
        <v>150</v>
      </c>
      <c r="L384" s="89" t="s">
        <v>82</v>
      </c>
      <c r="M384" s="89" t="s">
        <v>82</v>
      </c>
      <c r="N384" s="87">
        <v>11</v>
      </c>
      <c r="O384" s="87">
        <v>8</v>
      </c>
      <c r="P384" s="87">
        <v>11</v>
      </c>
      <c r="Q384" s="87">
        <v>5</v>
      </c>
      <c r="R384" s="87">
        <v>14</v>
      </c>
      <c r="S384" s="87">
        <v>12</v>
      </c>
      <c r="T384" s="87">
        <v>0</v>
      </c>
      <c r="U384" s="87">
        <v>0</v>
      </c>
      <c r="V384" s="87">
        <v>0</v>
      </c>
      <c r="W384" s="87">
        <v>0</v>
      </c>
      <c r="X384" s="90">
        <v>1</v>
      </c>
      <c r="Y384" s="90">
        <v>1</v>
      </c>
      <c r="Z384" s="90">
        <v>1</v>
      </c>
      <c r="AA384" s="90">
        <v>0</v>
      </c>
      <c r="AB384" s="90">
        <v>0</v>
      </c>
      <c r="AC384" s="90">
        <v>0</v>
      </c>
      <c r="AD384" s="90">
        <v>0</v>
      </c>
      <c r="AE384" s="90">
        <v>0</v>
      </c>
      <c r="AF384" s="90">
        <v>0</v>
      </c>
      <c r="AG384" s="90">
        <v>0</v>
      </c>
      <c r="AH384" s="91">
        <v>3</v>
      </c>
      <c r="AI384" s="91" t="s">
        <v>83</v>
      </c>
      <c r="AJ384" s="91">
        <v>0</v>
      </c>
      <c r="AK384" s="128">
        <f>RANK(AH384,AH384:AJ384,1)-1</f>
        <v>1</v>
      </c>
      <c r="AL384" s="128">
        <f>RANK(AJ384,AH384:AJ384,1)-1</f>
        <v>0</v>
      </c>
      <c r="AT384" s="115" t="str">
        <f>VLOOKUP(A383,Voor,4)&amp;" kell "&amp;TEXT(VLOOKUP(A383,Voor,5),"hh:mm")</f>
        <v>III voor kell 15:00</v>
      </c>
      <c r="AU384" s="129" t="str">
        <f>D384</f>
        <v>A</v>
      </c>
      <c r="AV384" s="130" t="str">
        <f t="shared" si="605"/>
        <v>Alina JAGNENKOVA</v>
      </c>
      <c r="AW384" s="129" t="str">
        <f>G384</f>
        <v>Y</v>
      </c>
      <c r="AX384" s="130" t="str">
        <f t="shared" si="606"/>
        <v>Sirli ROOSVE</v>
      </c>
      <c r="AY384" s="129" t="str">
        <f>IF(AND(N384=0,O384=0),"",N384&amp;" - "&amp;O384)</f>
        <v>11 - 8</v>
      </c>
      <c r="AZ384" s="129" t="str">
        <f>IF(AND(P384=0,Q384=0),"",P384&amp;" - "&amp;Q384)</f>
        <v>11 - 5</v>
      </c>
      <c r="BA384" s="129" t="str">
        <f>IF(AND(R384=0,S384=0),"",R384&amp;" - "&amp;S384)</f>
        <v>14 - 12</v>
      </c>
      <c r="BB384" s="129" t="str">
        <f>IF(AND(T384=0,U384=0),"",T384&amp;" - "&amp;U384)</f>
        <v/>
      </c>
      <c r="BC384" s="129" t="str">
        <f>IF(AND(V384=0,W384=0),"",V384&amp;" - "&amp;W384)</f>
        <v/>
      </c>
      <c r="BD384" s="131" t="str">
        <f>IF(AND(AH384=0,AJ384=0),"",AH384&amp;" - "&amp;AJ384)</f>
        <v>3 - 0</v>
      </c>
      <c r="BE384" s="132">
        <f>AK384</f>
        <v>1</v>
      </c>
      <c r="BF384" s="132">
        <f>AL384</f>
        <v>0</v>
      </c>
      <c r="BH384" s="133" t="str">
        <f>D384</f>
        <v>A</v>
      </c>
      <c r="BI384" s="134" t="str">
        <f t="shared" si="607"/>
        <v>Alina JAGNENKOVA</v>
      </c>
      <c r="BJ384" s="133" t="str">
        <f>G384</f>
        <v>Y</v>
      </c>
      <c r="BK384" s="134" t="str">
        <f t="shared" si="608"/>
        <v>Sirli ROOSVE</v>
      </c>
      <c r="BL384" s="135">
        <f t="shared" ref="BL384:BL391" si="610">IF(AND(N384=0,O384=0),"",N384)</f>
        <v>11</v>
      </c>
      <c r="BM384" s="135">
        <f t="shared" ref="BM384:BM391" si="611">IF(AND(N384=0,O384=0),"",O384)</f>
        <v>8</v>
      </c>
      <c r="BN384" s="135">
        <f t="shared" ref="BN384:BN391" si="612">IF(AND(P384=0,Q384=0),"",P384)</f>
        <v>11</v>
      </c>
      <c r="BO384" s="135">
        <f t="shared" ref="BO384:BO391" si="613">IF(AND(P384=0,Q384=0),"",Q384)</f>
        <v>5</v>
      </c>
      <c r="BP384" s="135">
        <f t="shared" ref="BP384:BP391" si="614">IF(AND(R384=0,S384=0),"",R384)</f>
        <v>14</v>
      </c>
      <c r="BQ384" s="135">
        <f t="shared" ref="BQ384:BQ391" si="615">IF(AND(R384=0,S384=0),"",S384)</f>
        <v>12</v>
      </c>
      <c r="BR384" s="135" t="str">
        <f t="shared" ref="BR384:BR391" si="616">IF(AND(T384=0,U384=0),"",T384)</f>
        <v/>
      </c>
      <c r="BS384" s="135" t="str">
        <f t="shared" ref="BS384:BS391" si="617">IF(AND(T384=0,U384=0),"",U384)</f>
        <v/>
      </c>
      <c r="BT384" s="135" t="str">
        <f t="shared" ref="BT384:BT391" si="618">IF(AND(V384=0,W384=0),"",V384)</f>
        <v/>
      </c>
      <c r="BU384" s="135" t="str">
        <f t="shared" ref="BU384:BU391" si="619">IF(AND(V384=0,W384=0),"",W384)</f>
        <v/>
      </c>
      <c r="BV384" s="136" t="str">
        <f>IF(AND(AH384=0,AJ384=0),"",AH384&amp;" - "&amp;AJ384)</f>
        <v>3 - 0</v>
      </c>
      <c r="BW384" s="137">
        <f>AK384</f>
        <v>1</v>
      </c>
      <c r="BX384" s="137">
        <f>AL384</f>
        <v>0</v>
      </c>
      <c r="BZ384" s="109" t="str">
        <f>IF(BL384="","",BI384)</f>
        <v>Alina JAGNENKOVA</v>
      </c>
      <c r="CA384" s="109" t="str">
        <f>IF(BZ384="","",BI383)</f>
        <v>Maardu LTK</v>
      </c>
      <c r="CB384" s="109" t="str">
        <f>IF(BL384="","",BK384)</f>
        <v>Sirli ROOSVE</v>
      </c>
      <c r="CC384" s="109" t="str">
        <f>IF(CB384="","",BK383)</f>
        <v>TalTech SK / Rakvere SK</v>
      </c>
      <c r="CF384" s="109" t="str">
        <f>IF(AH384=AJ384,"",IF(AH384&gt;AJ384,E384,H384))</f>
        <v>Alina JAGNENKOVA</v>
      </c>
      <c r="CG384" s="109" t="str">
        <f>IF(AH384=AJ384,"",IF(AH384&gt;AJ384,H384,E384))</f>
        <v>Sirli ROOSVE</v>
      </c>
    </row>
    <row r="385" spans="1:85" s="109" customFormat="1" hidden="1" outlineLevel="1">
      <c r="A385" s="116">
        <f t="shared" si="609"/>
        <v>39</v>
      </c>
      <c r="B385" s="87">
        <v>383</v>
      </c>
      <c r="C385" s="87">
        <v>5</v>
      </c>
      <c r="D385" s="87" t="s">
        <v>84</v>
      </c>
      <c r="E385" s="88" t="s">
        <v>110</v>
      </c>
      <c r="F385" s="87">
        <v>10</v>
      </c>
      <c r="G385" s="87" t="s">
        <v>85</v>
      </c>
      <c r="H385" s="88" t="s">
        <v>121</v>
      </c>
      <c r="I385" s="89" t="s">
        <v>101</v>
      </c>
      <c r="J385" s="89" t="s">
        <v>144</v>
      </c>
      <c r="K385" s="89" t="s">
        <v>94</v>
      </c>
      <c r="L385" s="89" t="s">
        <v>86</v>
      </c>
      <c r="M385" s="89" t="s">
        <v>82</v>
      </c>
      <c r="N385" s="87">
        <v>11</v>
      </c>
      <c r="O385" s="87">
        <v>2</v>
      </c>
      <c r="P385" s="87">
        <v>11</v>
      </c>
      <c r="Q385" s="87">
        <v>13</v>
      </c>
      <c r="R385" s="87">
        <v>11</v>
      </c>
      <c r="S385" s="87">
        <v>9</v>
      </c>
      <c r="T385" s="87">
        <v>11</v>
      </c>
      <c r="U385" s="87">
        <v>6</v>
      </c>
      <c r="V385" s="87">
        <v>0</v>
      </c>
      <c r="W385" s="87">
        <v>0</v>
      </c>
      <c r="X385" s="90">
        <v>1</v>
      </c>
      <c r="Y385" s="90">
        <v>0</v>
      </c>
      <c r="Z385" s="90">
        <v>1</v>
      </c>
      <c r="AA385" s="90">
        <v>1</v>
      </c>
      <c r="AB385" s="90">
        <v>0</v>
      </c>
      <c r="AC385" s="90">
        <v>0</v>
      </c>
      <c r="AD385" s="90">
        <v>1</v>
      </c>
      <c r="AE385" s="90">
        <v>0</v>
      </c>
      <c r="AF385" s="90">
        <v>0</v>
      </c>
      <c r="AG385" s="90">
        <v>0</v>
      </c>
      <c r="AH385" s="91">
        <v>3</v>
      </c>
      <c r="AI385" s="91" t="s">
        <v>83</v>
      </c>
      <c r="AJ385" s="91">
        <v>1</v>
      </c>
      <c r="AK385" s="128">
        <f>RANK(AH385,AH385:AJ385,1)-1</f>
        <v>1</v>
      </c>
      <c r="AL385" s="128">
        <f>RANK(AJ385,AH385:AJ385,1)-1</f>
        <v>0</v>
      </c>
      <c r="AT385" s="115" t="str">
        <f>"Laud: "&amp;VLOOKUP(A383,Voor,8)</f>
        <v>Laud: 10</v>
      </c>
      <c r="AU385" s="129" t="str">
        <f>D385</f>
        <v>B</v>
      </c>
      <c r="AV385" s="130" t="str">
        <f t="shared" si="605"/>
        <v>Anita LISSOVENKO</v>
      </c>
      <c r="AW385" s="129" t="str">
        <f>G385</f>
        <v>X</v>
      </c>
      <c r="AX385" s="130" t="str">
        <f t="shared" si="606"/>
        <v>Sirli JAANIMÄGI</v>
      </c>
      <c r="AY385" s="129" t="str">
        <f>IF(AND(N385=0,O385=0),"",N385&amp;" - "&amp;O385)</f>
        <v>11 - 2</v>
      </c>
      <c r="AZ385" s="129" t="str">
        <f>IF(AND(P385=0,Q385=0),"",P385&amp;" - "&amp;Q385)</f>
        <v>11 - 13</v>
      </c>
      <c r="BA385" s="129" t="str">
        <f>IF(AND(R385=0,S385=0),"",R385&amp;" - "&amp;S385)</f>
        <v>11 - 9</v>
      </c>
      <c r="BB385" s="129" t="str">
        <f>IF(AND(T385=0,U385=0),"",T385&amp;" - "&amp;U385)</f>
        <v>11 - 6</v>
      </c>
      <c r="BC385" s="129" t="str">
        <f>IF(AND(V385=0,W385=0),"",V385&amp;" - "&amp;W385)</f>
        <v/>
      </c>
      <c r="BD385" s="131" t="str">
        <f>IF(AND(AH385=0,AJ385=0),"",AH385&amp;" - "&amp;AJ385)</f>
        <v>3 - 1</v>
      </c>
      <c r="BE385" s="132">
        <f t="shared" ref="BE385:BF387" si="620">BE384+AK385</f>
        <v>2</v>
      </c>
      <c r="BF385" s="132">
        <f t="shared" si="620"/>
        <v>0</v>
      </c>
      <c r="BH385" s="129" t="str">
        <f>D385</f>
        <v>B</v>
      </c>
      <c r="BI385" s="130" t="str">
        <f t="shared" si="607"/>
        <v>Anita LISSOVENKO</v>
      </c>
      <c r="BJ385" s="129" t="str">
        <f>G385</f>
        <v>X</v>
      </c>
      <c r="BK385" s="130" t="str">
        <f t="shared" si="608"/>
        <v>Sirli JAANIMÄGI</v>
      </c>
      <c r="BL385" s="135">
        <f t="shared" si="610"/>
        <v>11</v>
      </c>
      <c r="BM385" s="135">
        <f t="shared" si="611"/>
        <v>2</v>
      </c>
      <c r="BN385" s="135">
        <f t="shared" si="612"/>
        <v>11</v>
      </c>
      <c r="BO385" s="135">
        <f t="shared" si="613"/>
        <v>13</v>
      </c>
      <c r="BP385" s="135">
        <f t="shared" si="614"/>
        <v>11</v>
      </c>
      <c r="BQ385" s="135">
        <f t="shared" si="615"/>
        <v>9</v>
      </c>
      <c r="BR385" s="135">
        <f t="shared" si="616"/>
        <v>11</v>
      </c>
      <c r="BS385" s="135">
        <f t="shared" si="617"/>
        <v>6</v>
      </c>
      <c r="BT385" s="135" t="str">
        <f t="shared" si="618"/>
        <v/>
      </c>
      <c r="BU385" s="135" t="str">
        <f t="shared" si="619"/>
        <v/>
      </c>
      <c r="BV385" s="136" t="str">
        <f>IF(AND(AH385=0,AJ385=0),"",AH385&amp;" - "&amp;AJ385)</f>
        <v>3 - 1</v>
      </c>
      <c r="BW385" s="138">
        <f>BW384+AK385</f>
        <v>2</v>
      </c>
      <c r="BX385" s="138">
        <f>AL385+BX384</f>
        <v>0</v>
      </c>
      <c r="BZ385" s="109" t="str">
        <f>IF(BL385="","",BI385)</f>
        <v>Anita LISSOVENKO</v>
      </c>
      <c r="CA385" s="109" t="str">
        <f>IF(BZ385="","",CA384)</f>
        <v>Maardu LTK</v>
      </c>
      <c r="CB385" s="109" t="str">
        <f>IF(BL385="","",BK385)</f>
        <v>Sirli JAANIMÄGI</v>
      </c>
      <c r="CC385" s="109" t="str">
        <f>IF(CB385="","",CC384)</f>
        <v>TalTech SK / Rakvere SK</v>
      </c>
      <c r="CF385" s="109" t="str">
        <f>IF(AH385=AJ385,"",IF(AH385&gt;AJ385,E385,H385))</f>
        <v>Anita LISSOVENKO</v>
      </c>
      <c r="CG385" s="109" t="str">
        <f>IF(AH385=AJ385,"",IF(AH385&gt;AJ385,H385,E385))</f>
        <v>Sirli JAANIMÄGI</v>
      </c>
    </row>
    <row r="386" spans="1:85" s="109" customFormat="1" hidden="1" outlineLevel="1">
      <c r="A386" s="116">
        <f t="shared" si="609"/>
        <v>39</v>
      </c>
      <c r="B386" s="87">
        <v>384</v>
      </c>
      <c r="C386" s="87">
        <v>6</v>
      </c>
      <c r="D386" s="87" t="s">
        <v>87</v>
      </c>
      <c r="E386" s="88" t="s">
        <v>166</v>
      </c>
      <c r="F386" s="87">
        <v>12</v>
      </c>
      <c r="G386" s="87" t="s">
        <v>88</v>
      </c>
      <c r="H386" s="88" t="s">
        <v>125</v>
      </c>
      <c r="I386" s="89" t="s">
        <v>89</v>
      </c>
      <c r="J386" s="89" t="s">
        <v>91</v>
      </c>
      <c r="K386" s="89" t="s">
        <v>89</v>
      </c>
      <c r="L386" s="89" t="s">
        <v>82</v>
      </c>
      <c r="M386" s="89" t="s">
        <v>82</v>
      </c>
      <c r="N386" s="87">
        <v>6</v>
      </c>
      <c r="O386" s="87">
        <v>11</v>
      </c>
      <c r="P386" s="87">
        <v>8</v>
      </c>
      <c r="Q386" s="87">
        <v>11</v>
      </c>
      <c r="R386" s="87">
        <v>6</v>
      </c>
      <c r="S386" s="87">
        <v>11</v>
      </c>
      <c r="T386" s="87">
        <v>0</v>
      </c>
      <c r="U386" s="87">
        <v>0</v>
      </c>
      <c r="V386" s="87">
        <v>0</v>
      </c>
      <c r="W386" s="87">
        <v>0</v>
      </c>
      <c r="X386" s="90">
        <v>0</v>
      </c>
      <c r="Y386" s="90">
        <v>0</v>
      </c>
      <c r="Z386" s="90">
        <v>0</v>
      </c>
      <c r="AA386" s="90">
        <v>0</v>
      </c>
      <c r="AB386" s="90">
        <v>0</v>
      </c>
      <c r="AC386" s="90">
        <v>1</v>
      </c>
      <c r="AD386" s="90">
        <v>1</v>
      </c>
      <c r="AE386" s="90">
        <v>1</v>
      </c>
      <c r="AF386" s="90">
        <v>0</v>
      </c>
      <c r="AG386" s="90">
        <v>0</v>
      </c>
      <c r="AH386" s="91">
        <v>0</v>
      </c>
      <c r="AI386" s="91" t="s">
        <v>83</v>
      </c>
      <c r="AJ386" s="91">
        <v>3</v>
      </c>
      <c r="AK386" s="128">
        <f>RANK(AH386,AH386:AJ386,1)-1</f>
        <v>0</v>
      </c>
      <c r="AL386" s="128">
        <f>RANK(AJ386,AH386:AJ386,1)-1</f>
        <v>1</v>
      </c>
      <c r="AT386" s="115"/>
      <c r="AU386" s="129" t="str">
        <f>D386</f>
        <v>C</v>
      </c>
      <c r="AV386" s="130" t="str">
        <f t="shared" si="605"/>
        <v>Julia ŠELIHH</v>
      </c>
      <c r="AW386" s="129" t="str">
        <f>G386</f>
        <v>Z</v>
      </c>
      <c r="AX386" s="130" t="str">
        <f t="shared" si="606"/>
        <v>Annigrete SUIMETS</v>
      </c>
      <c r="AY386" s="129" t="str">
        <f>IF(AND(N386=0,O386=0),"",N386&amp;" - "&amp;O386)</f>
        <v>6 - 11</v>
      </c>
      <c r="AZ386" s="129" t="str">
        <f>IF(AND(P386=0,Q386=0),"",P386&amp;" - "&amp;Q386)</f>
        <v>8 - 11</v>
      </c>
      <c r="BA386" s="129" t="str">
        <f>IF(AND(R386=0,S386=0),"",R386&amp;" - "&amp;S386)</f>
        <v>6 - 11</v>
      </c>
      <c r="BB386" s="129" t="str">
        <f>IF(AND(T386=0,U386=0),"",T386&amp;" - "&amp;U386)</f>
        <v/>
      </c>
      <c r="BC386" s="129" t="str">
        <f>IF(AND(V386=0,W386=0),"",V386&amp;" - "&amp;W386)</f>
        <v/>
      </c>
      <c r="BD386" s="131" t="str">
        <f>IF(AND(AH386=0,AJ386=0),"",AH386&amp;" - "&amp;AJ386)</f>
        <v>0 - 3</v>
      </c>
      <c r="BE386" s="132">
        <f t="shared" si="620"/>
        <v>2</v>
      </c>
      <c r="BF386" s="132">
        <f t="shared" si="620"/>
        <v>1</v>
      </c>
      <c r="BH386" s="129" t="str">
        <f>D386</f>
        <v>C</v>
      </c>
      <c r="BI386" s="130" t="str">
        <f t="shared" si="607"/>
        <v>Julia ŠELIHH</v>
      </c>
      <c r="BJ386" s="129" t="str">
        <f>G386</f>
        <v>Z</v>
      </c>
      <c r="BK386" s="130" t="str">
        <f t="shared" si="608"/>
        <v>Annigrete SUIMETS</v>
      </c>
      <c r="BL386" s="135">
        <f t="shared" si="610"/>
        <v>6</v>
      </c>
      <c r="BM386" s="135">
        <f t="shared" si="611"/>
        <v>11</v>
      </c>
      <c r="BN386" s="135">
        <f t="shared" si="612"/>
        <v>8</v>
      </c>
      <c r="BO386" s="135">
        <f t="shared" si="613"/>
        <v>11</v>
      </c>
      <c r="BP386" s="135">
        <f t="shared" si="614"/>
        <v>6</v>
      </c>
      <c r="BQ386" s="135">
        <f t="shared" si="615"/>
        <v>11</v>
      </c>
      <c r="BR386" s="135" t="str">
        <f t="shared" si="616"/>
        <v/>
      </c>
      <c r="BS386" s="135" t="str">
        <f t="shared" si="617"/>
        <v/>
      </c>
      <c r="BT386" s="135" t="str">
        <f t="shared" si="618"/>
        <v/>
      </c>
      <c r="BU386" s="135" t="str">
        <f t="shared" si="619"/>
        <v/>
      </c>
      <c r="BV386" s="136" t="str">
        <f>IF(AND(AH386=0,AJ386=0),"",AH386&amp;" - "&amp;AJ386)</f>
        <v>0 - 3</v>
      </c>
      <c r="BW386" s="138">
        <f>BW385+AK386</f>
        <v>2</v>
      </c>
      <c r="BX386" s="138">
        <f>AL386+BX385</f>
        <v>1</v>
      </c>
      <c r="BZ386" s="109" t="str">
        <f>IF(BL386="","",BI386)</f>
        <v>Julia ŠELIHH</v>
      </c>
      <c r="CA386" s="109" t="str">
        <f>IF(BZ386="","",CA384)</f>
        <v>Maardu LTK</v>
      </c>
      <c r="CB386" s="109" t="str">
        <f>IF(BL386="","",BK386)</f>
        <v>Annigrete SUIMETS</v>
      </c>
      <c r="CC386" s="109" t="str">
        <f>IF(CB386="","",CC384)</f>
        <v>TalTech SK / Rakvere SK</v>
      </c>
      <c r="CF386" s="109" t="str">
        <f>IF(AH386=AJ386,"",IF(AH386&gt;AJ386,E386,H386))</f>
        <v>Annigrete SUIMETS</v>
      </c>
      <c r="CG386" s="109" t="str">
        <f>IF(AH386=AJ386,"",IF(AH386&gt;AJ386,H386,E386))</f>
        <v>Julia ŠELIHH</v>
      </c>
    </row>
    <row r="387" spans="1:85" s="109" customFormat="1" hidden="1" outlineLevel="1">
      <c r="A387" s="116">
        <f t="shared" si="609"/>
        <v>39</v>
      </c>
      <c r="B387" s="87">
        <v>385</v>
      </c>
      <c r="C387" s="92">
        <v>4</v>
      </c>
      <c r="D387" s="87"/>
      <c r="E387" s="88" t="s">
        <v>114</v>
      </c>
      <c r="F387" s="92">
        <v>10</v>
      </c>
      <c r="G387" s="87"/>
      <c r="H387" s="88" t="s">
        <v>121</v>
      </c>
      <c r="I387" s="291" t="s">
        <v>96</v>
      </c>
      <c r="J387" s="291" t="s">
        <v>92</v>
      </c>
      <c r="K387" s="291" t="s">
        <v>106</v>
      </c>
      <c r="L387" s="291" t="s">
        <v>94</v>
      </c>
      <c r="M387" s="291" t="s">
        <v>82</v>
      </c>
      <c r="N387" s="285">
        <v>11</v>
      </c>
      <c r="O387" s="285">
        <v>5</v>
      </c>
      <c r="P387" s="285">
        <v>11</v>
      </c>
      <c r="Q387" s="285">
        <v>7</v>
      </c>
      <c r="R387" s="285">
        <v>10</v>
      </c>
      <c r="S387" s="285">
        <v>12</v>
      </c>
      <c r="T387" s="285">
        <v>11</v>
      </c>
      <c r="U387" s="285">
        <v>9</v>
      </c>
      <c r="V387" s="285">
        <v>0</v>
      </c>
      <c r="W387" s="285">
        <v>0</v>
      </c>
      <c r="X387" s="293">
        <v>1</v>
      </c>
      <c r="Y387" s="293">
        <v>1</v>
      </c>
      <c r="Z387" s="293">
        <v>0</v>
      </c>
      <c r="AA387" s="293">
        <v>1</v>
      </c>
      <c r="AB387" s="293">
        <v>0</v>
      </c>
      <c r="AC387" s="293">
        <v>0</v>
      </c>
      <c r="AD387" s="293">
        <v>0</v>
      </c>
      <c r="AE387" s="293">
        <v>1</v>
      </c>
      <c r="AF387" s="293">
        <v>0</v>
      </c>
      <c r="AG387" s="293">
        <v>0</v>
      </c>
      <c r="AH387" s="295">
        <v>3</v>
      </c>
      <c r="AI387" s="295" t="s">
        <v>83</v>
      </c>
      <c r="AJ387" s="295">
        <v>1</v>
      </c>
      <c r="AK387" s="298">
        <f>RANK(AH387,AH387:AJ387,1)-1</f>
        <v>1</v>
      </c>
      <c r="AL387" s="299">
        <f>RANK(AJ387,AH387:AJ387,1)-1</f>
        <v>0</v>
      </c>
      <c r="AT387" s="115"/>
      <c r="AU387" s="300" t="s">
        <v>143</v>
      </c>
      <c r="AV387" s="130" t="str">
        <f t="shared" si="605"/>
        <v>Alina JAGNENKOVA</v>
      </c>
      <c r="AW387" s="300" t="s">
        <v>143</v>
      </c>
      <c r="AX387" s="130" t="str">
        <f t="shared" si="606"/>
        <v>Sirli JAANIMÄGI</v>
      </c>
      <c r="AY387" s="302" t="str">
        <f>IF(AND(N387=0,O387=0),"",N387&amp;" - "&amp;O387)</f>
        <v>11 - 5</v>
      </c>
      <c r="AZ387" s="302" t="str">
        <f>IF(AND(P387=0,Q387=0),"",P387&amp;" - "&amp;Q387)</f>
        <v>11 - 7</v>
      </c>
      <c r="BA387" s="302" t="str">
        <f>IF(AND(R387=0,S387=0),"",R387&amp;" - "&amp;S387)</f>
        <v>10 - 12</v>
      </c>
      <c r="BB387" s="302" t="str">
        <f>IF(AND(T387=0,U387=0),"",T387&amp;" - "&amp;U387)</f>
        <v>11 - 9</v>
      </c>
      <c r="BC387" s="302" t="str">
        <f>IF(AND(V387=0,W387=0),"",V387&amp;" - "&amp;W387)</f>
        <v/>
      </c>
      <c r="BD387" s="309" t="str">
        <f>IF(AND(AH387=0,AJ387=0),"",AH387&amp;" - "&amp;AJ387)</f>
        <v>3 - 1</v>
      </c>
      <c r="BE387" s="297">
        <f t="shared" si="620"/>
        <v>3</v>
      </c>
      <c r="BF387" s="297">
        <f t="shared" si="620"/>
        <v>1</v>
      </c>
      <c r="BH387" s="129"/>
      <c r="BI387" s="130" t="str">
        <f t="shared" si="607"/>
        <v>Alina JAGNENKOVA</v>
      </c>
      <c r="BJ387" s="129"/>
      <c r="BK387" s="130" t="str">
        <f t="shared" si="608"/>
        <v>Sirli JAANIMÄGI</v>
      </c>
      <c r="BL387" s="305">
        <f t="shared" si="610"/>
        <v>11</v>
      </c>
      <c r="BM387" s="305">
        <f t="shared" si="611"/>
        <v>5</v>
      </c>
      <c r="BN387" s="305">
        <f t="shared" si="612"/>
        <v>11</v>
      </c>
      <c r="BO387" s="305">
        <f t="shared" si="613"/>
        <v>7</v>
      </c>
      <c r="BP387" s="305">
        <f t="shared" si="614"/>
        <v>10</v>
      </c>
      <c r="BQ387" s="305">
        <f t="shared" si="615"/>
        <v>12</v>
      </c>
      <c r="BR387" s="305">
        <f t="shared" si="616"/>
        <v>11</v>
      </c>
      <c r="BS387" s="305">
        <f t="shared" si="617"/>
        <v>9</v>
      </c>
      <c r="BT387" s="305" t="str">
        <f t="shared" si="618"/>
        <v/>
      </c>
      <c r="BU387" s="305" t="str">
        <f t="shared" si="619"/>
        <v/>
      </c>
      <c r="BV387" s="307" t="str">
        <f>IF(AND(AH387=0,AJ387=0),"",AH387&amp;" - "&amp;AJ387)</f>
        <v>3 - 1</v>
      </c>
      <c r="BW387" s="303">
        <f>AK387+BW386</f>
        <v>3</v>
      </c>
      <c r="BX387" s="303">
        <f>AL387+BX386</f>
        <v>1</v>
      </c>
    </row>
    <row r="388" spans="1:85" s="109" customFormat="1" hidden="1" outlineLevel="1">
      <c r="A388" s="116">
        <f t="shared" si="609"/>
        <v>39</v>
      </c>
      <c r="B388" s="87">
        <v>386</v>
      </c>
      <c r="C388" s="92">
        <v>5</v>
      </c>
      <c r="D388" s="87"/>
      <c r="E388" s="88" t="s">
        <v>110</v>
      </c>
      <c r="F388" s="92">
        <v>12</v>
      </c>
      <c r="G388" s="87"/>
      <c r="H388" s="88" t="s">
        <v>125</v>
      </c>
      <c r="I388" s="291"/>
      <c r="J388" s="291"/>
      <c r="K388" s="291"/>
      <c r="L388" s="291"/>
      <c r="M388" s="291"/>
      <c r="N388" s="286"/>
      <c r="O388" s="286"/>
      <c r="P388" s="286"/>
      <c r="Q388" s="286"/>
      <c r="R388" s="286"/>
      <c r="S388" s="286"/>
      <c r="T388" s="286"/>
      <c r="U388" s="286"/>
      <c r="V388" s="286"/>
      <c r="W388" s="286"/>
      <c r="X388" s="294"/>
      <c r="Y388" s="294"/>
      <c r="Z388" s="294"/>
      <c r="AA388" s="294"/>
      <c r="AB388" s="294"/>
      <c r="AC388" s="294"/>
      <c r="AD388" s="294"/>
      <c r="AE388" s="294"/>
      <c r="AF388" s="294"/>
      <c r="AG388" s="294"/>
      <c r="AH388" s="296"/>
      <c r="AI388" s="296"/>
      <c r="AJ388" s="296"/>
      <c r="AK388" s="298"/>
      <c r="AL388" s="299"/>
      <c r="AT388" s="115"/>
      <c r="AU388" s="301"/>
      <c r="AV388" s="130" t="str">
        <f t="shared" si="605"/>
        <v>Anita LISSOVENKO</v>
      </c>
      <c r="AW388" s="301"/>
      <c r="AX388" s="130" t="str">
        <f t="shared" si="606"/>
        <v>Annigrete SUIMETS</v>
      </c>
      <c r="AY388" s="302"/>
      <c r="AZ388" s="302"/>
      <c r="BA388" s="302"/>
      <c r="BB388" s="302"/>
      <c r="BC388" s="302"/>
      <c r="BD388" s="309"/>
      <c r="BE388" s="297"/>
      <c r="BF388" s="297"/>
      <c r="BH388" s="129"/>
      <c r="BI388" s="130" t="str">
        <f t="shared" si="607"/>
        <v>Anita LISSOVENKO</v>
      </c>
      <c r="BJ388" s="129"/>
      <c r="BK388" s="130" t="str">
        <f t="shared" si="608"/>
        <v>Annigrete SUIMETS</v>
      </c>
      <c r="BL388" s="306" t="str">
        <f t="shared" si="610"/>
        <v/>
      </c>
      <c r="BM388" s="306" t="str">
        <f t="shared" si="611"/>
        <v/>
      </c>
      <c r="BN388" s="306" t="str">
        <f t="shared" si="612"/>
        <v/>
      </c>
      <c r="BO388" s="306" t="str">
        <f t="shared" si="613"/>
        <v/>
      </c>
      <c r="BP388" s="306" t="str">
        <f t="shared" si="614"/>
        <v/>
      </c>
      <c r="BQ388" s="306" t="str">
        <f t="shared" si="615"/>
        <v/>
      </c>
      <c r="BR388" s="306" t="str">
        <f t="shared" si="616"/>
        <v/>
      </c>
      <c r="BS388" s="306" t="str">
        <f t="shared" si="617"/>
        <v/>
      </c>
      <c r="BT388" s="306" t="str">
        <f t="shared" si="618"/>
        <v/>
      </c>
      <c r="BU388" s="306" t="str">
        <f t="shared" si="619"/>
        <v/>
      </c>
      <c r="BV388" s="308"/>
      <c r="BW388" s="304"/>
      <c r="BX388" s="304"/>
    </row>
    <row r="389" spans="1:85" s="109" customFormat="1" hidden="1" outlineLevel="1">
      <c r="A389" s="116">
        <f t="shared" si="609"/>
        <v>39</v>
      </c>
      <c r="B389" s="87">
        <v>387</v>
      </c>
      <c r="C389" s="87">
        <v>4</v>
      </c>
      <c r="D389" s="87" t="s">
        <v>77</v>
      </c>
      <c r="E389" s="88" t="s">
        <v>114</v>
      </c>
      <c r="F389" s="87">
        <v>10</v>
      </c>
      <c r="G389" s="87" t="s">
        <v>85</v>
      </c>
      <c r="H389" s="88" t="s">
        <v>121</v>
      </c>
      <c r="I389" s="89" t="s">
        <v>81</v>
      </c>
      <c r="J389" s="89" t="s">
        <v>86</v>
      </c>
      <c r="K389" s="89" t="s">
        <v>86</v>
      </c>
      <c r="L389" s="89" t="s">
        <v>82</v>
      </c>
      <c r="M389" s="89" t="s">
        <v>82</v>
      </c>
      <c r="N389" s="87">
        <v>11</v>
      </c>
      <c r="O389" s="87">
        <v>3</v>
      </c>
      <c r="P389" s="87">
        <v>11</v>
      </c>
      <c r="Q389" s="87">
        <v>6</v>
      </c>
      <c r="R389" s="87">
        <v>11</v>
      </c>
      <c r="S389" s="87">
        <v>6</v>
      </c>
      <c r="T389" s="87">
        <v>0</v>
      </c>
      <c r="U389" s="87">
        <v>0</v>
      </c>
      <c r="V389" s="87">
        <v>0</v>
      </c>
      <c r="W389" s="87">
        <v>0</v>
      </c>
      <c r="X389" s="90">
        <v>1</v>
      </c>
      <c r="Y389" s="90">
        <v>1</v>
      </c>
      <c r="Z389" s="90">
        <v>1</v>
      </c>
      <c r="AA389" s="90">
        <v>0</v>
      </c>
      <c r="AB389" s="90">
        <v>0</v>
      </c>
      <c r="AC389" s="90">
        <v>0</v>
      </c>
      <c r="AD389" s="90">
        <v>0</v>
      </c>
      <c r="AE389" s="90">
        <v>0</v>
      </c>
      <c r="AF389" s="90">
        <v>0</v>
      </c>
      <c r="AG389" s="90">
        <v>0</v>
      </c>
      <c r="AH389" s="91">
        <v>3</v>
      </c>
      <c r="AI389" s="91" t="s">
        <v>83</v>
      </c>
      <c r="AJ389" s="91">
        <v>0</v>
      </c>
      <c r="AK389" s="128">
        <f>RANK(AH389,AH389:AJ389,1)-1</f>
        <v>1</v>
      </c>
      <c r="AL389" s="128">
        <f>RANK(AJ389,AH389:AJ389,1)-1</f>
        <v>0</v>
      </c>
      <c r="AM389" s="114"/>
      <c r="AN389" s="114"/>
      <c r="AO389" s="139"/>
      <c r="AP389" s="139"/>
      <c r="AQ389" s="139"/>
      <c r="AR389" s="139"/>
      <c r="AT389" s="115"/>
      <c r="AU389" s="129" t="str">
        <f>D389</f>
        <v>A</v>
      </c>
      <c r="AV389" s="130" t="str">
        <f t="shared" si="605"/>
        <v>Alina JAGNENKOVA</v>
      </c>
      <c r="AW389" s="129" t="str">
        <f>G389</f>
        <v>X</v>
      </c>
      <c r="AX389" s="130" t="str">
        <f t="shared" si="606"/>
        <v>Sirli JAANIMÄGI</v>
      </c>
      <c r="AY389" s="129" t="str">
        <f>IF(AND(N389=0,O389=0),"",N389&amp;" - "&amp;O389)</f>
        <v>11 - 3</v>
      </c>
      <c r="AZ389" s="129" t="str">
        <f>IF(AND(P389=0,Q389=0),"",P389&amp;" - "&amp;Q389)</f>
        <v>11 - 6</v>
      </c>
      <c r="BA389" s="129" t="str">
        <f>IF(AND(R389=0,S389=0),"",R389&amp;" - "&amp;S389)</f>
        <v>11 - 6</v>
      </c>
      <c r="BB389" s="129" t="str">
        <f>IF(AND(T389=0,U389=0),"",T389&amp;" - "&amp;U389)</f>
        <v/>
      </c>
      <c r="BC389" s="129" t="str">
        <f>IF(AND(V389=0,W389=0),"",V389&amp;" - "&amp;W389)</f>
        <v/>
      </c>
      <c r="BD389" s="131" t="str">
        <f>IF(AND(AH389=0,AJ389=0),"",AH389&amp;" - "&amp;AJ389)</f>
        <v>3 - 0</v>
      </c>
      <c r="BE389" s="132">
        <f>BE387+AK389</f>
        <v>4</v>
      </c>
      <c r="BF389" s="132">
        <f>BF387+AL389</f>
        <v>1</v>
      </c>
      <c r="BH389" s="129" t="str">
        <f>D389</f>
        <v>A</v>
      </c>
      <c r="BI389" s="130" t="str">
        <f t="shared" si="607"/>
        <v>Alina JAGNENKOVA</v>
      </c>
      <c r="BJ389" s="129" t="str">
        <f>G389</f>
        <v>X</v>
      </c>
      <c r="BK389" s="130" t="str">
        <f t="shared" si="608"/>
        <v>Sirli JAANIMÄGI</v>
      </c>
      <c r="BL389" s="135">
        <f t="shared" si="610"/>
        <v>11</v>
      </c>
      <c r="BM389" s="135">
        <f t="shared" si="611"/>
        <v>3</v>
      </c>
      <c r="BN389" s="135">
        <f t="shared" si="612"/>
        <v>11</v>
      </c>
      <c r="BO389" s="135">
        <f t="shared" si="613"/>
        <v>6</v>
      </c>
      <c r="BP389" s="135">
        <f t="shared" si="614"/>
        <v>11</v>
      </c>
      <c r="BQ389" s="135">
        <f t="shared" si="615"/>
        <v>6</v>
      </c>
      <c r="BR389" s="135" t="str">
        <f t="shared" si="616"/>
        <v/>
      </c>
      <c r="BS389" s="135" t="str">
        <f t="shared" si="617"/>
        <v/>
      </c>
      <c r="BT389" s="135" t="str">
        <f t="shared" si="618"/>
        <v/>
      </c>
      <c r="BU389" s="135" t="str">
        <f t="shared" si="619"/>
        <v/>
      </c>
      <c r="BV389" s="136" t="str">
        <f>IF(AND(AH389=0,AJ389=0),"",AH389&amp;" - "&amp;AJ389)</f>
        <v>3 - 0</v>
      </c>
      <c r="BW389" s="138">
        <f>BW387+AK389</f>
        <v>4</v>
      </c>
      <c r="BX389" s="138">
        <f>AL389+BX387</f>
        <v>1</v>
      </c>
      <c r="BZ389" s="109" t="str">
        <f>IF(BL389="","",BI389)</f>
        <v>Alina JAGNENKOVA</v>
      </c>
      <c r="CA389" s="109" t="str">
        <f>IF(BZ389="","",CA384)</f>
        <v>Maardu LTK</v>
      </c>
      <c r="CB389" s="109" t="str">
        <f>IF(BL389="","",BK389)</f>
        <v>Sirli JAANIMÄGI</v>
      </c>
      <c r="CC389" s="109" t="str">
        <f>IF(CB389="","",CC384)</f>
        <v>TalTech SK / Rakvere SK</v>
      </c>
      <c r="CF389" s="109" t="str">
        <f>IF(AH389=AJ389,"",IF(AH389&gt;AJ389,E389,H389))</f>
        <v>Alina JAGNENKOVA</v>
      </c>
      <c r="CG389" s="109" t="str">
        <f>IF(AH389=AJ389,"",IF(AH389&gt;AJ389,H389,E389))</f>
        <v>Sirli JAANIMÄGI</v>
      </c>
    </row>
    <row r="390" spans="1:85" hidden="1" outlineLevel="1">
      <c r="A390" s="116">
        <f t="shared" si="609"/>
        <v>39</v>
      </c>
      <c r="B390" s="87">
        <v>388</v>
      </c>
      <c r="C390" s="93">
        <v>6</v>
      </c>
      <c r="D390" s="93" t="s">
        <v>87</v>
      </c>
      <c r="E390" s="88" t="s">
        <v>166</v>
      </c>
      <c r="F390" s="93">
        <v>11</v>
      </c>
      <c r="G390" s="93" t="s">
        <v>78</v>
      </c>
      <c r="H390" s="88" t="s">
        <v>123</v>
      </c>
      <c r="I390" s="89" t="s">
        <v>82</v>
      </c>
      <c r="J390" s="89" t="s">
        <v>82</v>
      </c>
      <c r="K390" s="89" t="s">
        <v>82</v>
      </c>
      <c r="L390" s="89" t="s">
        <v>82</v>
      </c>
      <c r="M390" s="89" t="s">
        <v>82</v>
      </c>
      <c r="N390" s="87">
        <v>0</v>
      </c>
      <c r="O390" s="87">
        <v>0</v>
      </c>
      <c r="P390" s="87">
        <v>0</v>
      </c>
      <c r="Q390" s="87">
        <v>0</v>
      </c>
      <c r="R390" s="87">
        <v>0</v>
      </c>
      <c r="S390" s="87">
        <v>0</v>
      </c>
      <c r="T390" s="87">
        <v>0</v>
      </c>
      <c r="U390" s="87">
        <v>0</v>
      </c>
      <c r="V390" s="87">
        <v>0</v>
      </c>
      <c r="W390" s="87">
        <v>0</v>
      </c>
      <c r="X390" s="90">
        <v>0</v>
      </c>
      <c r="Y390" s="90">
        <v>0</v>
      </c>
      <c r="Z390" s="90">
        <v>0</v>
      </c>
      <c r="AA390" s="90">
        <v>0</v>
      </c>
      <c r="AB390" s="90">
        <v>0</v>
      </c>
      <c r="AC390" s="90">
        <v>0</v>
      </c>
      <c r="AD390" s="90">
        <v>0</v>
      </c>
      <c r="AE390" s="90">
        <v>0</v>
      </c>
      <c r="AF390" s="90">
        <v>0</v>
      </c>
      <c r="AG390" s="90">
        <v>0</v>
      </c>
      <c r="AH390" s="91">
        <v>0</v>
      </c>
      <c r="AI390" s="91" t="s">
        <v>83</v>
      </c>
      <c r="AJ390" s="91">
        <v>0</v>
      </c>
      <c r="AK390" s="128">
        <f>RANK(AH390,AH390:AJ390,1)-1</f>
        <v>0</v>
      </c>
      <c r="AL390" s="128">
        <f>RANK(AJ390,AH390:AJ390,1)-1</f>
        <v>0</v>
      </c>
      <c r="AT390" s="115"/>
      <c r="AU390" s="129" t="str">
        <f>D390</f>
        <v>C</v>
      </c>
      <c r="AV390" s="130" t="str">
        <f t="shared" si="605"/>
        <v>Julia ŠELIHH</v>
      </c>
      <c r="AW390" s="129" t="str">
        <f>G390</f>
        <v>Y</v>
      </c>
      <c r="AX390" s="130" t="str">
        <f t="shared" si="606"/>
        <v>Sirli ROOSVE</v>
      </c>
      <c r="AY390" s="129" t="str">
        <f>IF(AND(N390=0,O390=0),"",N390&amp;" - "&amp;O390)</f>
        <v/>
      </c>
      <c r="AZ390" s="129" t="str">
        <f>IF(AND(P390=0,Q390=0),"",P390&amp;" - "&amp;Q390)</f>
        <v/>
      </c>
      <c r="BA390" s="129" t="str">
        <f>IF(AND(R390=0,S390=0),"",R390&amp;" - "&amp;S390)</f>
        <v/>
      </c>
      <c r="BB390" s="129" t="str">
        <f>IF(AND(T390=0,U390=0),"",T390&amp;" - "&amp;U390)</f>
        <v/>
      </c>
      <c r="BC390" s="129" t="str">
        <f>IF(AND(V390=0,W390=0),"",V390&amp;" - "&amp;W390)</f>
        <v/>
      </c>
      <c r="BD390" s="131" t="str">
        <f>IF(AND(AH390=0,AJ390=0),"",AH390&amp;" - "&amp;AJ390)</f>
        <v/>
      </c>
      <c r="BE390" s="132">
        <f>BE389+AK390</f>
        <v>4</v>
      </c>
      <c r="BF390" s="132">
        <f>BF389+AL390</f>
        <v>1</v>
      </c>
      <c r="BH390" s="129" t="str">
        <f>D390</f>
        <v>C</v>
      </c>
      <c r="BI390" s="130" t="str">
        <f t="shared" si="607"/>
        <v>Julia ŠELIHH</v>
      </c>
      <c r="BJ390" s="129" t="str">
        <f>G390</f>
        <v>Y</v>
      </c>
      <c r="BK390" s="130" t="str">
        <f t="shared" si="608"/>
        <v>Sirli ROOSVE</v>
      </c>
      <c r="BL390" s="135" t="str">
        <f t="shared" si="610"/>
        <v/>
      </c>
      <c r="BM390" s="135" t="str">
        <f t="shared" si="611"/>
        <v/>
      </c>
      <c r="BN390" s="135" t="str">
        <f t="shared" si="612"/>
        <v/>
      </c>
      <c r="BO390" s="135" t="str">
        <f t="shared" si="613"/>
        <v/>
      </c>
      <c r="BP390" s="135" t="str">
        <f t="shared" si="614"/>
        <v/>
      </c>
      <c r="BQ390" s="135" t="str">
        <f t="shared" si="615"/>
        <v/>
      </c>
      <c r="BR390" s="135" t="str">
        <f t="shared" si="616"/>
        <v/>
      </c>
      <c r="BS390" s="135" t="str">
        <f t="shared" si="617"/>
        <v/>
      </c>
      <c r="BT390" s="135" t="str">
        <f t="shared" si="618"/>
        <v/>
      </c>
      <c r="BU390" s="135" t="str">
        <f t="shared" si="619"/>
        <v/>
      </c>
      <c r="BV390" s="136" t="str">
        <f>IF(AND(AH390=0,AJ390=0),"",AH390&amp;" - "&amp;AJ390)</f>
        <v/>
      </c>
      <c r="BW390" s="138">
        <f>BW389+AK390</f>
        <v>4</v>
      </c>
      <c r="BX390" s="138">
        <f>AL390+BX389</f>
        <v>1</v>
      </c>
      <c r="BZ390" s="109" t="str">
        <f>IF(BL390="","",BI390)</f>
        <v/>
      </c>
      <c r="CA390" s="109" t="str">
        <f>IF(BZ390="","",CA384)</f>
        <v/>
      </c>
      <c r="CB390" s="109" t="str">
        <f>IF(BL390="","",BK390)</f>
        <v/>
      </c>
      <c r="CC390" s="109" t="str">
        <f>IF(CB390="","",CC384)</f>
        <v/>
      </c>
      <c r="CF390" s="109" t="str">
        <f>IF(AH390=AJ390,"",IF(AH390&gt;AJ390,E390,H390))</f>
        <v/>
      </c>
      <c r="CG390" s="109" t="str">
        <f>IF(AH390=AJ390,"",IF(AH390&gt;AJ390,H390,E390))</f>
        <v/>
      </c>
    </row>
    <row r="391" spans="1:85" hidden="1" outlineLevel="1">
      <c r="A391" s="153">
        <f t="shared" si="609"/>
        <v>39</v>
      </c>
      <c r="B391" s="96">
        <v>389</v>
      </c>
      <c r="C391" s="94">
        <v>5</v>
      </c>
      <c r="D391" s="94" t="s">
        <v>84</v>
      </c>
      <c r="E391" s="95" t="s">
        <v>110</v>
      </c>
      <c r="F391" s="94">
        <v>12</v>
      </c>
      <c r="G391" s="94" t="s">
        <v>88</v>
      </c>
      <c r="H391" s="95" t="s">
        <v>125</v>
      </c>
      <c r="I391" s="89" t="s">
        <v>82</v>
      </c>
      <c r="J391" s="89" t="s">
        <v>82</v>
      </c>
      <c r="K391" s="89" t="s">
        <v>82</v>
      </c>
      <c r="L391" s="89" t="s">
        <v>82</v>
      </c>
      <c r="M391" s="89" t="s">
        <v>82</v>
      </c>
      <c r="N391" s="96">
        <v>0</v>
      </c>
      <c r="O391" s="96">
        <v>0</v>
      </c>
      <c r="P391" s="96">
        <v>0</v>
      </c>
      <c r="Q391" s="96">
        <v>0</v>
      </c>
      <c r="R391" s="96">
        <v>0</v>
      </c>
      <c r="S391" s="96">
        <v>0</v>
      </c>
      <c r="T391" s="96">
        <v>0</v>
      </c>
      <c r="U391" s="96">
        <v>0</v>
      </c>
      <c r="V391" s="96">
        <v>0</v>
      </c>
      <c r="W391" s="96">
        <v>0</v>
      </c>
      <c r="X391" s="97">
        <v>0</v>
      </c>
      <c r="Y391" s="97">
        <v>0</v>
      </c>
      <c r="Z391" s="97">
        <v>0</v>
      </c>
      <c r="AA391" s="97">
        <v>0</v>
      </c>
      <c r="AB391" s="97">
        <v>0</v>
      </c>
      <c r="AC391" s="97">
        <v>0</v>
      </c>
      <c r="AD391" s="97">
        <v>0</v>
      </c>
      <c r="AE391" s="97">
        <v>0</v>
      </c>
      <c r="AF391" s="97">
        <v>0</v>
      </c>
      <c r="AG391" s="97">
        <v>0</v>
      </c>
      <c r="AH391" s="98">
        <v>0</v>
      </c>
      <c r="AI391" s="98" t="s">
        <v>83</v>
      </c>
      <c r="AJ391" s="98">
        <v>0</v>
      </c>
      <c r="AK391" s="128">
        <f>RANK(AH391,AH391:AJ391,1)-1</f>
        <v>0</v>
      </c>
      <c r="AL391" s="128">
        <f>RANK(AJ391,AH391:AJ391,1)-1</f>
        <v>0</v>
      </c>
      <c r="AM391" s="142">
        <v>1</v>
      </c>
      <c r="AN391" s="142">
        <v>1</v>
      </c>
      <c r="AT391" s="115"/>
      <c r="AU391" s="129" t="str">
        <f>D391</f>
        <v>B</v>
      </c>
      <c r="AV391" s="130" t="str">
        <f t="shared" si="605"/>
        <v>Anita LISSOVENKO</v>
      </c>
      <c r="AW391" s="129" t="str">
        <f>G391</f>
        <v>Z</v>
      </c>
      <c r="AX391" s="130" t="str">
        <f t="shared" si="606"/>
        <v>Annigrete SUIMETS</v>
      </c>
      <c r="AY391" s="129" t="str">
        <f>IF(AND(N391=0,O391=0),"",N391&amp;" - "&amp;O391)</f>
        <v/>
      </c>
      <c r="AZ391" s="129" t="str">
        <f>IF(AND(P391=0,Q391=0),"",P391&amp;" - "&amp;Q391)</f>
        <v/>
      </c>
      <c r="BA391" s="129" t="str">
        <f>IF(AND(R391=0,S391=0),"",R391&amp;" - "&amp;S391)</f>
        <v/>
      </c>
      <c r="BB391" s="129" t="str">
        <f>IF(AND(T391=0,U391=0),"",T391&amp;" - "&amp;U391)</f>
        <v/>
      </c>
      <c r="BC391" s="129" t="str">
        <f>IF(AND(V391=0,W391=0),"",V391&amp;" - "&amp;W391)</f>
        <v/>
      </c>
      <c r="BD391" s="131" t="str">
        <f>IF(AND(AH391=0,AJ391=0),"",AH391&amp;" - "&amp;AJ391)</f>
        <v/>
      </c>
      <c r="BE391" s="132">
        <f>BE390+AK391</f>
        <v>4</v>
      </c>
      <c r="BF391" s="132">
        <f>BF390+AL391</f>
        <v>1</v>
      </c>
      <c r="BH391" s="129" t="str">
        <f>D391</f>
        <v>B</v>
      </c>
      <c r="BI391" s="130" t="str">
        <f t="shared" si="607"/>
        <v>Anita LISSOVENKO</v>
      </c>
      <c r="BJ391" s="129" t="str">
        <f>G391</f>
        <v>Z</v>
      </c>
      <c r="BK391" s="130" t="str">
        <f t="shared" si="608"/>
        <v>Annigrete SUIMETS</v>
      </c>
      <c r="BL391" s="135" t="str">
        <f t="shared" si="610"/>
        <v/>
      </c>
      <c r="BM391" s="135" t="str">
        <f t="shared" si="611"/>
        <v/>
      </c>
      <c r="BN391" s="135" t="str">
        <f t="shared" si="612"/>
        <v/>
      </c>
      <c r="BO391" s="135" t="str">
        <f t="shared" si="613"/>
        <v/>
      </c>
      <c r="BP391" s="135" t="str">
        <f t="shared" si="614"/>
        <v/>
      </c>
      <c r="BQ391" s="135" t="str">
        <f t="shared" si="615"/>
        <v/>
      </c>
      <c r="BR391" s="135" t="str">
        <f t="shared" si="616"/>
        <v/>
      </c>
      <c r="BS391" s="135" t="str">
        <f t="shared" si="617"/>
        <v/>
      </c>
      <c r="BT391" s="135" t="str">
        <f t="shared" si="618"/>
        <v/>
      </c>
      <c r="BU391" s="135" t="str">
        <f t="shared" si="619"/>
        <v/>
      </c>
      <c r="BV391" s="136" t="str">
        <f>IF(AND(AH391=0,AJ391=0),"",AH391&amp;" - "&amp;AJ391)</f>
        <v/>
      </c>
      <c r="BW391" s="138">
        <f>BW390+AK391</f>
        <v>4</v>
      </c>
      <c r="BX391" s="138">
        <f>AL391+BX390</f>
        <v>1</v>
      </c>
      <c r="BZ391" s="109" t="str">
        <f>IF(BL391="","",BI391)</f>
        <v/>
      </c>
      <c r="CA391" s="109" t="str">
        <f>IF(BZ391="","",CA384)</f>
        <v/>
      </c>
      <c r="CB391" s="109" t="str">
        <f>IF(BL391="","",BK391)</f>
        <v/>
      </c>
      <c r="CC391" s="109" t="str">
        <f>IF(CB391="","",CC384)</f>
        <v/>
      </c>
      <c r="CF391" s="109" t="str">
        <f>IF(AH391=AJ391,"",IF(AH391&gt;AJ391,E391,H391))</f>
        <v/>
      </c>
      <c r="CG391" s="109" t="str">
        <f>IF(AH391=AJ391,"",IF(AH391&gt;AJ391,H391,E391))</f>
        <v/>
      </c>
    </row>
    <row r="392" spans="1:85" hidden="1" outlineLevel="1">
      <c r="A392" s="154">
        <f t="shared" si="609"/>
        <v>39</v>
      </c>
      <c r="B392" s="101">
        <v>390</v>
      </c>
      <c r="C392" s="99"/>
      <c r="D392" s="99"/>
      <c r="E392" s="99"/>
      <c r="F392" s="99"/>
      <c r="G392" s="99"/>
      <c r="H392" s="99"/>
      <c r="I392" s="100"/>
      <c r="J392" s="100"/>
      <c r="K392" s="100"/>
      <c r="L392" s="100"/>
      <c r="M392" s="100"/>
      <c r="N392" s="101"/>
      <c r="O392" s="101"/>
      <c r="P392" s="101"/>
      <c r="Q392" s="101"/>
      <c r="R392" s="101"/>
      <c r="S392" s="101"/>
      <c r="T392" s="101"/>
      <c r="U392" s="101"/>
      <c r="V392" s="101"/>
      <c r="W392" s="101"/>
      <c r="X392" s="102"/>
      <c r="Y392" s="102"/>
      <c r="Z392" s="102"/>
      <c r="AA392" s="102"/>
      <c r="AB392" s="102"/>
      <c r="AC392" s="102"/>
      <c r="AD392" s="102"/>
      <c r="AE392" s="102"/>
      <c r="AF392" s="102"/>
      <c r="AG392" s="102"/>
      <c r="AH392" s="103"/>
      <c r="AI392" s="103"/>
      <c r="AJ392" s="104"/>
      <c r="AK392" s="144">
        <f>SUM(AK384:AK391)</f>
        <v>4</v>
      </c>
      <c r="AL392" s="144">
        <f>SUM(AL384:AL391)</f>
        <v>1</v>
      </c>
      <c r="AM392" s="145" t="str">
        <f>IF(OR(ISNA(E384),AK392=AL392),"",IF(D383&lt;G383,AK392&amp;" - "&amp;AL392,AL392&amp;" - "&amp;AK392))</f>
        <v>4 - 1</v>
      </c>
      <c r="AN392" s="145">
        <f>IF(OR(ISNA(E384),AK392=AL392),"",IF(VALUE(LEFT(AM392))&gt;VALUE(RIGHT(AM392)),2,1))</f>
        <v>2</v>
      </c>
      <c r="AT392" s="146"/>
      <c r="AU392" s="147"/>
      <c r="AV392" s="148"/>
      <c r="AW392" s="147"/>
      <c r="AX392" s="148"/>
      <c r="AY392" s="147"/>
      <c r="AZ392" s="147"/>
      <c r="BA392" s="147"/>
      <c r="BB392" s="147"/>
      <c r="BC392" s="149"/>
      <c r="BD392" s="150"/>
      <c r="BE392" s="151"/>
      <c r="BF392" s="151"/>
      <c r="BZ392" t="s">
        <v>140</v>
      </c>
      <c r="CF392" s="109" t="s">
        <v>140</v>
      </c>
      <c r="CG392" s="109"/>
    </row>
    <row r="393" spans="1:85" s="109" customFormat="1" hidden="1" outlineLevel="1">
      <c r="A393" s="152">
        <f>A383+1</f>
        <v>40</v>
      </c>
      <c r="B393" s="79">
        <v>391</v>
      </c>
      <c r="C393" s="79">
        <v>3</v>
      </c>
      <c r="D393" s="80">
        <v>4</v>
      </c>
      <c r="E393" s="81" t="s">
        <v>52</v>
      </c>
      <c r="F393" s="79">
        <v>9</v>
      </c>
      <c r="G393" s="80">
        <v>5</v>
      </c>
      <c r="H393" s="81" t="s">
        <v>57</v>
      </c>
      <c r="I393" s="82"/>
      <c r="J393" s="83"/>
      <c r="K393" s="83"/>
      <c r="L393" s="83"/>
      <c r="M393" s="83"/>
      <c r="N393" s="84"/>
      <c r="O393" s="84"/>
      <c r="P393" s="84"/>
      <c r="Q393" s="84"/>
      <c r="R393" s="84"/>
      <c r="S393" s="84"/>
      <c r="T393" s="84"/>
      <c r="U393" s="84"/>
      <c r="V393" s="84"/>
      <c r="W393" s="84"/>
      <c r="X393" s="85"/>
      <c r="Y393" s="85"/>
      <c r="Z393" s="85"/>
      <c r="AA393" s="85"/>
      <c r="AB393" s="85"/>
      <c r="AC393" s="85"/>
      <c r="AD393" s="85"/>
      <c r="AE393" s="85"/>
      <c r="AF393" s="85"/>
      <c r="AG393" s="85"/>
      <c r="AH393" s="85"/>
      <c r="AI393" s="85"/>
      <c r="AJ393" s="86"/>
      <c r="AO393" s="109" t="s">
        <v>132</v>
      </c>
      <c r="AP393" s="109" t="s">
        <v>132</v>
      </c>
      <c r="AT393" s="119" t="str">
        <f>"Match no "&amp;A393</f>
        <v>Match no 40</v>
      </c>
      <c r="AU393" s="120">
        <f>BE401</f>
        <v>3</v>
      </c>
      <c r="AV393" s="121" t="str">
        <f t="shared" ref="AV393:AV401" si="621">E393</f>
        <v>LTK Kalev</v>
      </c>
      <c r="AW393" s="120">
        <f>BF401</f>
        <v>4</v>
      </c>
      <c r="AX393" s="121" t="str">
        <f t="shared" ref="AX393:AX401" si="622">H393</f>
        <v>Pärnu-Jaagupi LTK</v>
      </c>
      <c r="AY393" s="122" t="s">
        <v>133</v>
      </c>
      <c r="AZ393" s="122" t="s">
        <v>134</v>
      </c>
      <c r="BA393" s="122" t="s">
        <v>135</v>
      </c>
      <c r="BB393" s="122" t="s">
        <v>136</v>
      </c>
      <c r="BC393" s="122" t="s">
        <v>137</v>
      </c>
      <c r="BD393" s="123" t="s">
        <v>138</v>
      </c>
      <c r="BE393" s="292" t="s">
        <v>139</v>
      </c>
      <c r="BF393" s="292"/>
      <c r="BH393" s="124">
        <f>AK402</f>
        <v>3</v>
      </c>
      <c r="BI393" s="125" t="str">
        <f t="shared" ref="BI393:BI401" si="623">E393</f>
        <v>LTK Kalev</v>
      </c>
      <c r="BJ393" s="124">
        <f>AL402</f>
        <v>4</v>
      </c>
      <c r="BK393" s="125" t="str">
        <f t="shared" ref="BK393:BK401" si="624">H393</f>
        <v>Pärnu-Jaagupi LTK</v>
      </c>
      <c r="BL393" s="287" t="s">
        <v>133</v>
      </c>
      <c r="BM393" s="288"/>
      <c r="BN393" s="287" t="s">
        <v>134</v>
      </c>
      <c r="BO393" s="288"/>
      <c r="BP393" s="287" t="s">
        <v>135</v>
      </c>
      <c r="BQ393" s="288"/>
      <c r="BR393" s="287" t="s">
        <v>136</v>
      </c>
      <c r="BS393" s="288"/>
      <c r="BT393" s="287" t="s">
        <v>137</v>
      </c>
      <c r="BU393" s="288"/>
      <c r="BV393" s="126" t="s">
        <v>138</v>
      </c>
      <c r="BW393" s="289" t="s">
        <v>139</v>
      </c>
      <c r="BX393" s="290"/>
      <c r="BZ393" s="109" t="s">
        <v>140</v>
      </c>
      <c r="CF393" s="109" t="s">
        <v>140</v>
      </c>
    </row>
    <row r="394" spans="1:85" s="109" customFormat="1" hidden="1" outlineLevel="1">
      <c r="A394" s="116">
        <f t="shared" ref="A394:A402" si="625">A384+1</f>
        <v>40</v>
      </c>
      <c r="B394" s="87">
        <v>392</v>
      </c>
      <c r="C394" s="87">
        <v>4</v>
      </c>
      <c r="D394" s="87" t="s">
        <v>77</v>
      </c>
      <c r="E394" s="88" t="s">
        <v>120</v>
      </c>
      <c r="F394" s="87">
        <v>11</v>
      </c>
      <c r="G394" s="87" t="s">
        <v>78</v>
      </c>
      <c r="H394" s="88" t="s">
        <v>151</v>
      </c>
      <c r="I394" s="89" t="s">
        <v>79</v>
      </c>
      <c r="J394" s="89" t="s">
        <v>80</v>
      </c>
      <c r="K394" s="89" t="s">
        <v>99</v>
      </c>
      <c r="L394" s="89" t="s">
        <v>80</v>
      </c>
      <c r="M394" s="89" t="s">
        <v>82</v>
      </c>
      <c r="N394" s="87">
        <v>11</v>
      </c>
      <c r="O394" s="87">
        <v>1</v>
      </c>
      <c r="P394" s="87">
        <v>11</v>
      </c>
      <c r="Q394" s="87">
        <v>8</v>
      </c>
      <c r="R394" s="87">
        <v>5</v>
      </c>
      <c r="S394" s="87">
        <v>11</v>
      </c>
      <c r="T394" s="87">
        <v>11</v>
      </c>
      <c r="U394" s="87">
        <v>8</v>
      </c>
      <c r="V394" s="87">
        <v>0</v>
      </c>
      <c r="W394" s="87">
        <v>0</v>
      </c>
      <c r="X394" s="90">
        <v>1</v>
      </c>
      <c r="Y394" s="90">
        <v>1</v>
      </c>
      <c r="Z394" s="90">
        <v>0</v>
      </c>
      <c r="AA394" s="90">
        <v>1</v>
      </c>
      <c r="AB394" s="90">
        <v>0</v>
      </c>
      <c r="AC394" s="90">
        <v>0</v>
      </c>
      <c r="AD394" s="90">
        <v>0</v>
      </c>
      <c r="AE394" s="90">
        <v>1</v>
      </c>
      <c r="AF394" s="90">
        <v>0</v>
      </c>
      <c r="AG394" s="90">
        <v>0</v>
      </c>
      <c r="AH394" s="91">
        <v>3</v>
      </c>
      <c r="AI394" s="91" t="s">
        <v>83</v>
      </c>
      <c r="AJ394" s="91">
        <v>1</v>
      </c>
      <c r="AK394" s="128">
        <f>RANK(AH394,AH394:AJ394,1)-1</f>
        <v>1</v>
      </c>
      <c r="AL394" s="128">
        <f>RANK(AJ394,AH394:AJ394,1)-1</f>
        <v>0</v>
      </c>
      <c r="AT394" s="115" t="str">
        <f>VLOOKUP(A393,Voor,4)&amp;" kell "&amp;TEXT(VLOOKUP(A393,Voor,5),"hh:mm")</f>
        <v>III voor kell 15:00</v>
      </c>
      <c r="AU394" s="129" t="str">
        <f>D394</f>
        <v>A</v>
      </c>
      <c r="AV394" s="130" t="str">
        <f t="shared" si="621"/>
        <v>Kätlin LATT</v>
      </c>
      <c r="AW394" s="129" t="str">
        <f>G394</f>
        <v>Y</v>
      </c>
      <c r="AX394" s="130" t="str">
        <f t="shared" si="622"/>
        <v>Ketrin SALUMAA</v>
      </c>
      <c r="AY394" s="129" t="str">
        <f>IF(AND(N394=0,O394=0),"",N394&amp;" - "&amp;O394)</f>
        <v>11 - 1</v>
      </c>
      <c r="AZ394" s="129" t="str">
        <f>IF(AND(P394=0,Q394=0),"",P394&amp;" - "&amp;Q394)</f>
        <v>11 - 8</v>
      </c>
      <c r="BA394" s="129" t="str">
        <f>IF(AND(R394=0,S394=0),"",R394&amp;" - "&amp;S394)</f>
        <v>5 - 11</v>
      </c>
      <c r="BB394" s="129" t="str">
        <f>IF(AND(T394=0,U394=0),"",T394&amp;" - "&amp;U394)</f>
        <v>11 - 8</v>
      </c>
      <c r="BC394" s="129" t="str">
        <f>IF(AND(V394=0,W394=0),"",V394&amp;" - "&amp;W394)</f>
        <v/>
      </c>
      <c r="BD394" s="131" t="str">
        <f>IF(AND(AH394=0,AJ394=0),"",AH394&amp;" - "&amp;AJ394)</f>
        <v>3 - 1</v>
      </c>
      <c r="BE394" s="132">
        <f>AK394</f>
        <v>1</v>
      </c>
      <c r="BF394" s="132">
        <f>AL394</f>
        <v>0</v>
      </c>
      <c r="BH394" s="133" t="str">
        <f>D394</f>
        <v>A</v>
      </c>
      <c r="BI394" s="134" t="str">
        <f t="shared" si="623"/>
        <v>Kätlin LATT</v>
      </c>
      <c r="BJ394" s="133" t="str">
        <f>G394</f>
        <v>Y</v>
      </c>
      <c r="BK394" s="134" t="str">
        <f t="shared" si="624"/>
        <v>Ketrin SALUMAA</v>
      </c>
      <c r="BL394" s="135">
        <f t="shared" ref="BL394:BL401" si="626">IF(AND(N394=0,O394=0),"",N394)</f>
        <v>11</v>
      </c>
      <c r="BM394" s="135">
        <f t="shared" ref="BM394:BM401" si="627">IF(AND(N394=0,O394=0),"",O394)</f>
        <v>1</v>
      </c>
      <c r="BN394" s="135">
        <f t="shared" ref="BN394:BN401" si="628">IF(AND(P394=0,Q394=0),"",P394)</f>
        <v>11</v>
      </c>
      <c r="BO394" s="135">
        <f t="shared" ref="BO394:BO401" si="629">IF(AND(P394=0,Q394=0),"",Q394)</f>
        <v>8</v>
      </c>
      <c r="BP394" s="135">
        <f t="shared" ref="BP394:BP401" si="630">IF(AND(R394=0,S394=0),"",R394)</f>
        <v>5</v>
      </c>
      <c r="BQ394" s="135">
        <f t="shared" ref="BQ394:BQ401" si="631">IF(AND(R394=0,S394=0),"",S394)</f>
        <v>11</v>
      </c>
      <c r="BR394" s="135">
        <f t="shared" ref="BR394:BR401" si="632">IF(AND(T394=0,U394=0),"",T394)</f>
        <v>11</v>
      </c>
      <c r="BS394" s="135">
        <f t="shared" ref="BS394:BS401" si="633">IF(AND(T394=0,U394=0),"",U394)</f>
        <v>8</v>
      </c>
      <c r="BT394" s="135" t="str">
        <f t="shared" ref="BT394:BT401" si="634">IF(AND(V394=0,W394=0),"",V394)</f>
        <v/>
      </c>
      <c r="BU394" s="135" t="str">
        <f t="shared" ref="BU394:BU401" si="635">IF(AND(V394=0,W394=0),"",W394)</f>
        <v/>
      </c>
      <c r="BV394" s="136" t="str">
        <f>IF(AND(AH394=0,AJ394=0),"",AH394&amp;" - "&amp;AJ394)</f>
        <v>3 - 1</v>
      </c>
      <c r="BW394" s="137">
        <f>AK394</f>
        <v>1</v>
      </c>
      <c r="BX394" s="137">
        <f>AL394</f>
        <v>0</v>
      </c>
      <c r="BZ394" s="109" t="str">
        <f>IF(BL394="","",BI394)</f>
        <v>Kätlin LATT</v>
      </c>
      <c r="CA394" s="109" t="str">
        <f>IF(BZ394="","",BI393)</f>
        <v>LTK Kalev</v>
      </c>
      <c r="CB394" s="109" t="str">
        <f>IF(BL394="","",BK394)</f>
        <v>Ketrin SALUMAA</v>
      </c>
      <c r="CC394" s="109" t="str">
        <f>IF(CB394="","",BK393)</f>
        <v>Pärnu-Jaagupi LTK</v>
      </c>
      <c r="CF394" s="109" t="str">
        <f>IF(AH394=AJ394,"",IF(AH394&gt;AJ394,E394,H394))</f>
        <v>Kätlin LATT</v>
      </c>
      <c r="CG394" s="109" t="str">
        <f>IF(AH394=AJ394,"",IF(AH394&gt;AJ394,H394,E394))</f>
        <v>Ketrin SALUMAA</v>
      </c>
    </row>
    <row r="395" spans="1:85" s="109" customFormat="1" hidden="1" outlineLevel="1">
      <c r="A395" s="116">
        <f t="shared" si="625"/>
        <v>40</v>
      </c>
      <c r="B395" s="87">
        <v>393</v>
      </c>
      <c r="C395" s="87">
        <v>5</v>
      </c>
      <c r="D395" s="87" t="s">
        <v>84</v>
      </c>
      <c r="E395" s="88" t="s">
        <v>118</v>
      </c>
      <c r="F395" s="87">
        <v>10</v>
      </c>
      <c r="G395" s="87" t="s">
        <v>85</v>
      </c>
      <c r="H395" s="88" t="s">
        <v>153</v>
      </c>
      <c r="I395" s="89" t="s">
        <v>90</v>
      </c>
      <c r="J395" s="89" t="s">
        <v>90</v>
      </c>
      <c r="K395" s="89" t="s">
        <v>99</v>
      </c>
      <c r="L395" s="89" t="s">
        <v>82</v>
      </c>
      <c r="M395" s="89" t="s">
        <v>82</v>
      </c>
      <c r="N395" s="87">
        <v>7</v>
      </c>
      <c r="O395" s="87">
        <v>11</v>
      </c>
      <c r="P395" s="87">
        <v>7</v>
      </c>
      <c r="Q395" s="87">
        <v>11</v>
      </c>
      <c r="R395" s="87">
        <v>5</v>
      </c>
      <c r="S395" s="87">
        <v>11</v>
      </c>
      <c r="T395" s="87">
        <v>0</v>
      </c>
      <c r="U395" s="87">
        <v>0</v>
      </c>
      <c r="V395" s="87">
        <v>0</v>
      </c>
      <c r="W395" s="87">
        <v>0</v>
      </c>
      <c r="X395" s="90">
        <v>0</v>
      </c>
      <c r="Y395" s="90">
        <v>0</v>
      </c>
      <c r="Z395" s="90">
        <v>0</v>
      </c>
      <c r="AA395" s="90">
        <v>0</v>
      </c>
      <c r="AB395" s="90">
        <v>0</v>
      </c>
      <c r="AC395" s="90">
        <v>1</v>
      </c>
      <c r="AD395" s="90">
        <v>1</v>
      </c>
      <c r="AE395" s="90">
        <v>1</v>
      </c>
      <c r="AF395" s="90">
        <v>0</v>
      </c>
      <c r="AG395" s="90">
        <v>0</v>
      </c>
      <c r="AH395" s="91">
        <v>0</v>
      </c>
      <c r="AI395" s="91" t="s">
        <v>83</v>
      </c>
      <c r="AJ395" s="91">
        <v>3</v>
      </c>
      <c r="AK395" s="128">
        <f>RANK(AH395,AH395:AJ395,1)-1</f>
        <v>0</v>
      </c>
      <c r="AL395" s="128">
        <f>RANK(AJ395,AH395:AJ395,1)-1</f>
        <v>1</v>
      </c>
      <c r="AT395" s="115" t="str">
        <f>"Laud: "&amp;VLOOKUP(A393,Voor,8)</f>
        <v>Laud: 9</v>
      </c>
      <c r="AU395" s="129" t="str">
        <f>D395</f>
        <v>B</v>
      </c>
      <c r="AV395" s="130" t="str">
        <f t="shared" si="621"/>
        <v>Pille VEESAAR</v>
      </c>
      <c r="AW395" s="129" t="str">
        <f>G395</f>
        <v>X</v>
      </c>
      <c r="AX395" s="130" t="str">
        <f t="shared" si="622"/>
        <v>Liisi KOIT</v>
      </c>
      <c r="AY395" s="129" t="str">
        <f>IF(AND(N395=0,O395=0),"",N395&amp;" - "&amp;O395)</f>
        <v>7 - 11</v>
      </c>
      <c r="AZ395" s="129" t="str">
        <f>IF(AND(P395=0,Q395=0),"",P395&amp;" - "&amp;Q395)</f>
        <v>7 - 11</v>
      </c>
      <c r="BA395" s="129" t="str">
        <f>IF(AND(R395=0,S395=0),"",R395&amp;" - "&amp;S395)</f>
        <v>5 - 11</v>
      </c>
      <c r="BB395" s="129" t="str">
        <f>IF(AND(T395=0,U395=0),"",T395&amp;" - "&amp;U395)</f>
        <v/>
      </c>
      <c r="BC395" s="129" t="str">
        <f>IF(AND(V395=0,W395=0),"",V395&amp;" - "&amp;W395)</f>
        <v/>
      </c>
      <c r="BD395" s="131" t="str">
        <f>IF(AND(AH395=0,AJ395=0),"",AH395&amp;" - "&amp;AJ395)</f>
        <v>0 - 3</v>
      </c>
      <c r="BE395" s="132">
        <f t="shared" ref="BE395:BF397" si="636">BE394+AK395</f>
        <v>1</v>
      </c>
      <c r="BF395" s="132">
        <f t="shared" si="636"/>
        <v>1</v>
      </c>
      <c r="BH395" s="129" t="str">
        <f>D395</f>
        <v>B</v>
      </c>
      <c r="BI395" s="130" t="str">
        <f t="shared" si="623"/>
        <v>Pille VEESAAR</v>
      </c>
      <c r="BJ395" s="129" t="str">
        <f>G395</f>
        <v>X</v>
      </c>
      <c r="BK395" s="130" t="str">
        <f t="shared" si="624"/>
        <v>Liisi KOIT</v>
      </c>
      <c r="BL395" s="135">
        <f t="shared" si="626"/>
        <v>7</v>
      </c>
      <c r="BM395" s="135">
        <f t="shared" si="627"/>
        <v>11</v>
      </c>
      <c r="BN395" s="135">
        <f t="shared" si="628"/>
        <v>7</v>
      </c>
      <c r="BO395" s="135">
        <f t="shared" si="629"/>
        <v>11</v>
      </c>
      <c r="BP395" s="135">
        <f t="shared" si="630"/>
        <v>5</v>
      </c>
      <c r="BQ395" s="135">
        <f t="shared" si="631"/>
        <v>11</v>
      </c>
      <c r="BR395" s="135" t="str">
        <f t="shared" si="632"/>
        <v/>
      </c>
      <c r="BS395" s="135" t="str">
        <f t="shared" si="633"/>
        <v/>
      </c>
      <c r="BT395" s="135" t="str">
        <f t="shared" si="634"/>
        <v/>
      </c>
      <c r="BU395" s="135" t="str">
        <f t="shared" si="635"/>
        <v/>
      </c>
      <c r="BV395" s="136" t="str">
        <f>IF(AND(AH395=0,AJ395=0),"",AH395&amp;" - "&amp;AJ395)</f>
        <v>0 - 3</v>
      </c>
      <c r="BW395" s="138">
        <f>BW394+AK395</f>
        <v>1</v>
      </c>
      <c r="BX395" s="138">
        <f>AL395+BX394</f>
        <v>1</v>
      </c>
      <c r="BZ395" s="109" t="str">
        <f>IF(BL395="","",BI395)</f>
        <v>Pille VEESAAR</v>
      </c>
      <c r="CA395" s="109" t="str">
        <f>IF(BZ395="","",CA394)</f>
        <v>LTK Kalev</v>
      </c>
      <c r="CB395" s="109" t="str">
        <f>IF(BL395="","",BK395)</f>
        <v>Liisi KOIT</v>
      </c>
      <c r="CC395" s="109" t="str">
        <f>IF(CB395="","",CC394)</f>
        <v>Pärnu-Jaagupi LTK</v>
      </c>
      <c r="CF395" s="109" t="str">
        <f>IF(AH395=AJ395,"",IF(AH395&gt;AJ395,E395,H395))</f>
        <v>Liisi KOIT</v>
      </c>
      <c r="CG395" s="109" t="str">
        <f>IF(AH395=AJ395,"",IF(AH395&gt;AJ395,H395,E395))</f>
        <v>Pille VEESAAR</v>
      </c>
    </row>
    <row r="396" spans="1:85" s="109" customFormat="1" hidden="1" outlineLevel="1">
      <c r="A396" s="116">
        <f t="shared" si="625"/>
        <v>40</v>
      </c>
      <c r="B396" s="87">
        <v>394</v>
      </c>
      <c r="C396" s="87">
        <v>6</v>
      </c>
      <c r="D396" s="87" t="s">
        <v>87</v>
      </c>
      <c r="E396" s="88" t="s">
        <v>116</v>
      </c>
      <c r="F396" s="87">
        <v>12</v>
      </c>
      <c r="G396" s="87" t="s">
        <v>88</v>
      </c>
      <c r="H396" s="88" t="s">
        <v>164</v>
      </c>
      <c r="I396" s="89" t="s">
        <v>96</v>
      </c>
      <c r="J396" s="89" t="s">
        <v>100</v>
      </c>
      <c r="K396" s="89" t="s">
        <v>92</v>
      </c>
      <c r="L396" s="89" t="s">
        <v>96</v>
      </c>
      <c r="M396" s="89" t="s">
        <v>82</v>
      </c>
      <c r="N396" s="87">
        <v>11</v>
      </c>
      <c r="O396" s="87">
        <v>5</v>
      </c>
      <c r="P396" s="87">
        <v>9</v>
      </c>
      <c r="Q396" s="87">
        <v>11</v>
      </c>
      <c r="R396" s="87">
        <v>11</v>
      </c>
      <c r="S396" s="87">
        <v>7</v>
      </c>
      <c r="T396" s="87">
        <v>11</v>
      </c>
      <c r="U396" s="87">
        <v>5</v>
      </c>
      <c r="V396" s="87">
        <v>0</v>
      </c>
      <c r="W396" s="87">
        <v>0</v>
      </c>
      <c r="X396" s="90">
        <v>1</v>
      </c>
      <c r="Y396" s="90">
        <v>0</v>
      </c>
      <c r="Z396" s="90">
        <v>1</v>
      </c>
      <c r="AA396" s="90">
        <v>1</v>
      </c>
      <c r="AB396" s="90">
        <v>0</v>
      </c>
      <c r="AC396" s="90">
        <v>0</v>
      </c>
      <c r="AD396" s="90">
        <v>1</v>
      </c>
      <c r="AE396" s="90">
        <v>0</v>
      </c>
      <c r="AF396" s="90">
        <v>0</v>
      </c>
      <c r="AG396" s="90">
        <v>0</v>
      </c>
      <c r="AH396" s="91">
        <v>3</v>
      </c>
      <c r="AI396" s="91" t="s">
        <v>83</v>
      </c>
      <c r="AJ396" s="91">
        <v>1</v>
      </c>
      <c r="AK396" s="128">
        <f>RANK(AH396,AH396:AJ396,1)-1</f>
        <v>1</v>
      </c>
      <c r="AL396" s="128">
        <f>RANK(AJ396,AH396:AJ396,1)-1</f>
        <v>0</v>
      </c>
      <c r="AT396" s="115"/>
      <c r="AU396" s="129" t="str">
        <f>D396</f>
        <v>C</v>
      </c>
      <c r="AV396" s="130" t="str">
        <f t="shared" si="621"/>
        <v>Merje AAS</v>
      </c>
      <c r="AW396" s="129" t="str">
        <f>G396</f>
        <v>Z</v>
      </c>
      <c r="AX396" s="130" t="str">
        <f t="shared" si="622"/>
        <v>Sofia Viktoria GEROISKAJA (laen)</v>
      </c>
      <c r="AY396" s="129" t="str">
        <f>IF(AND(N396=0,O396=0),"",N396&amp;" - "&amp;O396)</f>
        <v>11 - 5</v>
      </c>
      <c r="AZ396" s="129" t="str">
        <f>IF(AND(P396=0,Q396=0),"",P396&amp;" - "&amp;Q396)</f>
        <v>9 - 11</v>
      </c>
      <c r="BA396" s="129" t="str">
        <f>IF(AND(R396=0,S396=0),"",R396&amp;" - "&amp;S396)</f>
        <v>11 - 7</v>
      </c>
      <c r="BB396" s="129" t="str">
        <f>IF(AND(T396=0,U396=0),"",T396&amp;" - "&amp;U396)</f>
        <v>11 - 5</v>
      </c>
      <c r="BC396" s="129" t="str">
        <f>IF(AND(V396=0,W396=0),"",V396&amp;" - "&amp;W396)</f>
        <v/>
      </c>
      <c r="BD396" s="131" t="str">
        <f>IF(AND(AH396=0,AJ396=0),"",AH396&amp;" - "&amp;AJ396)</f>
        <v>3 - 1</v>
      </c>
      <c r="BE396" s="132">
        <f t="shared" si="636"/>
        <v>2</v>
      </c>
      <c r="BF396" s="132">
        <f t="shared" si="636"/>
        <v>1</v>
      </c>
      <c r="BH396" s="129" t="str">
        <f>D396</f>
        <v>C</v>
      </c>
      <c r="BI396" s="130" t="str">
        <f t="shared" si="623"/>
        <v>Merje AAS</v>
      </c>
      <c r="BJ396" s="129" t="str">
        <f>G396</f>
        <v>Z</v>
      </c>
      <c r="BK396" s="130" t="str">
        <f t="shared" si="624"/>
        <v>Sofia Viktoria GEROISKAJA (laen)</v>
      </c>
      <c r="BL396" s="135">
        <f t="shared" si="626"/>
        <v>11</v>
      </c>
      <c r="BM396" s="135">
        <f t="shared" si="627"/>
        <v>5</v>
      </c>
      <c r="BN396" s="135">
        <f t="shared" si="628"/>
        <v>9</v>
      </c>
      <c r="BO396" s="135">
        <f t="shared" si="629"/>
        <v>11</v>
      </c>
      <c r="BP396" s="135">
        <f t="shared" si="630"/>
        <v>11</v>
      </c>
      <c r="BQ396" s="135">
        <f t="shared" si="631"/>
        <v>7</v>
      </c>
      <c r="BR396" s="135">
        <f t="shared" si="632"/>
        <v>11</v>
      </c>
      <c r="BS396" s="135">
        <f t="shared" si="633"/>
        <v>5</v>
      </c>
      <c r="BT396" s="135" t="str">
        <f t="shared" si="634"/>
        <v/>
      </c>
      <c r="BU396" s="135" t="str">
        <f t="shared" si="635"/>
        <v/>
      </c>
      <c r="BV396" s="136" t="str">
        <f>IF(AND(AH396=0,AJ396=0),"",AH396&amp;" - "&amp;AJ396)</f>
        <v>3 - 1</v>
      </c>
      <c r="BW396" s="138">
        <f>BW395+AK396</f>
        <v>2</v>
      </c>
      <c r="BX396" s="138">
        <f>AL396+BX395</f>
        <v>1</v>
      </c>
      <c r="BZ396" s="109" t="str">
        <f>IF(BL396="","",BI396)</f>
        <v>Merje AAS</v>
      </c>
      <c r="CA396" s="109" t="str">
        <f>IF(BZ396="","",CA394)</f>
        <v>LTK Kalev</v>
      </c>
      <c r="CB396" s="109" t="str">
        <f>IF(BL396="","",BK396)</f>
        <v>Sofia Viktoria GEROISKAJA (laen)</v>
      </c>
      <c r="CC396" s="109" t="str">
        <f>IF(CB396="","",CC394)</f>
        <v>Pärnu-Jaagupi LTK</v>
      </c>
      <c r="CF396" s="109" t="str">
        <f>IF(AH396=AJ396,"",IF(AH396&gt;AJ396,E396,H396))</f>
        <v>Merje AAS</v>
      </c>
      <c r="CG396" s="109" t="str">
        <f>IF(AH396=AJ396,"",IF(AH396&gt;AJ396,H396,E396))</f>
        <v>Sofia Viktoria GEROISKAJA (laen)</v>
      </c>
    </row>
    <row r="397" spans="1:85" s="109" customFormat="1" hidden="1" outlineLevel="1">
      <c r="A397" s="116">
        <f t="shared" si="625"/>
        <v>40</v>
      </c>
      <c r="B397" s="87">
        <v>395</v>
      </c>
      <c r="C397" s="92">
        <v>4</v>
      </c>
      <c r="D397" s="87"/>
      <c r="E397" s="88" t="s">
        <v>120</v>
      </c>
      <c r="F397" s="92">
        <v>10</v>
      </c>
      <c r="G397" s="87"/>
      <c r="H397" s="88" t="s">
        <v>153</v>
      </c>
      <c r="I397" s="291" t="s">
        <v>91</v>
      </c>
      <c r="J397" s="291" t="s">
        <v>91</v>
      </c>
      <c r="K397" s="291" t="s">
        <v>144</v>
      </c>
      <c r="L397" s="291" t="s">
        <v>82</v>
      </c>
      <c r="M397" s="291" t="s">
        <v>82</v>
      </c>
      <c r="N397" s="285">
        <v>8</v>
      </c>
      <c r="O397" s="285">
        <v>11</v>
      </c>
      <c r="P397" s="285">
        <v>8</v>
      </c>
      <c r="Q397" s="285">
        <v>11</v>
      </c>
      <c r="R397" s="285">
        <v>11</v>
      </c>
      <c r="S397" s="285">
        <v>13</v>
      </c>
      <c r="T397" s="285">
        <v>0</v>
      </c>
      <c r="U397" s="285">
        <v>0</v>
      </c>
      <c r="V397" s="285">
        <v>0</v>
      </c>
      <c r="W397" s="285">
        <v>0</v>
      </c>
      <c r="X397" s="293">
        <v>0</v>
      </c>
      <c r="Y397" s="293">
        <v>0</v>
      </c>
      <c r="Z397" s="293">
        <v>0</v>
      </c>
      <c r="AA397" s="293">
        <v>0</v>
      </c>
      <c r="AB397" s="293">
        <v>0</v>
      </c>
      <c r="AC397" s="293">
        <v>1</v>
      </c>
      <c r="AD397" s="293">
        <v>1</v>
      </c>
      <c r="AE397" s="293">
        <v>1</v>
      </c>
      <c r="AF397" s="293">
        <v>0</v>
      </c>
      <c r="AG397" s="293">
        <v>0</v>
      </c>
      <c r="AH397" s="295">
        <v>0</v>
      </c>
      <c r="AI397" s="295" t="s">
        <v>83</v>
      </c>
      <c r="AJ397" s="295">
        <v>3</v>
      </c>
      <c r="AK397" s="298">
        <f>RANK(AH397,AH397:AJ397,1)-1</f>
        <v>0</v>
      </c>
      <c r="AL397" s="299">
        <f>RANK(AJ397,AH397:AJ397,1)-1</f>
        <v>1</v>
      </c>
      <c r="AT397" s="115"/>
      <c r="AU397" s="300" t="s">
        <v>143</v>
      </c>
      <c r="AV397" s="130" t="str">
        <f t="shared" si="621"/>
        <v>Kätlin LATT</v>
      </c>
      <c r="AW397" s="300" t="s">
        <v>143</v>
      </c>
      <c r="AX397" s="130" t="str">
        <f t="shared" si="622"/>
        <v>Liisi KOIT</v>
      </c>
      <c r="AY397" s="302" t="str">
        <f>IF(AND(N397=0,O397=0),"",N397&amp;" - "&amp;O397)</f>
        <v>8 - 11</v>
      </c>
      <c r="AZ397" s="302" t="str">
        <f>IF(AND(P397=0,Q397=0),"",P397&amp;" - "&amp;Q397)</f>
        <v>8 - 11</v>
      </c>
      <c r="BA397" s="302" t="str">
        <f>IF(AND(R397=0,S397=0),"",R397&amp;" - "&amp;S397)</f>
        <v>11 - 13</v>
      </c>
      <c r="BB397" s="302" t="str">
        <f>IF(AND(T397=0,U397=0),"",T397&amp;" - "&amp;U397)</f>
        <v/>
      </c>
      <c r="BC397" s="302" t="str">
        <f>IF(AND(V397=0,W397=0),"",V397&amp;" - "&amp;W397)</f>
        <v/>
      </c>
      <c r="BD397" s="309" t="str">
        <f>IF(AND(AH397=0,AJ397=0),"",AH397&amp;" - "&amp;AJ397)</f>
        <v>0 - 3</v>
      </c>
      <c r="BE397" s="297">
        <f t="shared" si="636"/>
        <v>2</v>
      </c>
      <c r="BF397" s="297">
        <f t="shared" si="636"/>
        <v>2</v>
      </c>
      <c r="BH397" s="129"/>
      <c r="BI397" s="130" t="str">
        <f t="shared" si="623"/>
        <v>Kätlin LATT</v>
      </c>
      <c r="BJ397" s="129"/>
      <c r="BK397" s="130" t="str">
        <f t="shared" si="624"/>
        <v>Liisi KOIT</v>
      </c>
      <c r="BL397" s="305">
        <f t="shared" si="626"/>
        <v>8</v>
      </c>
      <c r="BM397" s="305">
        <f t="shared" si="627"/>
        <v>11</v>
      </c>
      <c r="BN397" s="305">
        <f t="shared" si="628"/>
        <v>8</v>
      </c>
      <c r="BO397" s="305">
        <f t="shared" si="629"/>
        <v>11</v>
      </c>
      <c r="BP397" s="305">
        <f t="shared" si="630"/>
        <v>11</v>
      </c>
      <c r="BQ397" s="305">
        <f t="shared" si="631"/>
        <v>13</v>
      </c>
      <c r="BR397" s="305" t="str">
        <f t="shared" si="632"/>
        <v/>
      </c>
      <c r="BS397" s="305" t="str">
        <f t="shared" si="633"/>
        <v/>
      </c>
      <c r="BT397" s="305" t="str">
        <f t="shared" si="634"/>
        <v/>
      </c>
      <c r="BU397" s="305" t="str">
        <f t="shared" si="635"/>
        <v/>
      </c>
      <c r="BV397" s="307" t="str">
        <f>IF(AND(AH397=0,AJ397=0),"",AH397&amp;" - "&amp;AJ397)</f>
        <v>0 - 3</v>
      </c>
      <c r="BW397" s="303">
        <f>AK397+BW396</f>
        <v>2</v>
      </c>
      <c r="BX397" s="303">
        <f>AL397+BX396</f>
        <v>2</v>
      </c>
    </row>
    <row r="398" spans="1:85" s="109" customFormat="1" hidden="1" outlineLevel="1">
      <c r="A398" s="116">
        <f t="shared" si="625"/>
        <v>40</v>
      </c>
      <c r="B398" s="87">
        <v>396</v>
      </c>
      <c r="C398" s="92">
        <v>6</v>
      </c>
      <c r="D398" s="87"/>
      <c r="E398" s="88" t="s">
        <v>116</v>
      </c>
      <c r="F398" s="92">
        <v>11</v>
      </c>
      <c r="G398" s="87"/>
      <c r="H398" s="88" t="s">
        <v>151</v>
      </c>
      <c r="I398" s="291"/>
      <c r="J398" s="291"/>
      <c r="K398" s="291"/>
      <c r="L398" s="291"/>
      <c r="M398" s="291"/>
      <c r="N398" s="286"/>
      <c r="O398" s="286"/>
      <c r="P398" s="286"/>
      <c r="Q398" s="286"/>
      <c r="R398" s="286"/>
      <c r="S398" s="286"/>
      <c r="T398" s="286"/>
      <c r="U398" s="286"/>
      <c r="V398" s="286"/>
      <c r="W398" s="286"/>
      <c r="X398" s="294"/>
      <c r="Y398" s="294"/>
      <c r="Z398" s="294"/>
      <c r="AA398" s="294"/>
      <c r="AB398" s="294"/>
      <c r="AC398" s="294"/>
      <c r="AD398" s="294"/>
      <c r="AE398" s="294"/>
      <c r="AF398" s="294"/>
      <c r="AG398" s="294"/>
      <c r="AH398" s="296"/>
      <c r="AI398" s="296"/>
      <c r="AJ398" s="296"/>
      <c r="AK398" s="298"/>
      <c r="AL398" s="299"/>
      <c r="AT398" s="115"/>
      <c r="AU398" s="301"/>
      <c r="AV398" s="130" t="str">
        <f t="shared" si="621"/>
        <v>Merje AAS</v>
      </c>
      <c r="AW398" s="301"/>
      <c r="AX398" s="130" t="str">
        <f t="shared" si="622"/>
        <v>Ketrin SALUMAA</v>
      </c>
      <c r="AY398" s="302"/>
      <c r="AZ398" s="302"/>
      <c r="BA398" s="302"/>
      <c r="BB398" s="302"/>
      <c r="BC398" s="302"/>
      <c r="BD398" s="309"/>
      <c r="BE398" s="297"/>
      <c r="BF398" s="297"/>
      <c r="BH398" s="129"/>
      <c r="BI398" s="130" t="str">
        <f t="shared" si="623"/>
        <v>Merje AAS</v>
      </c>
      <c r="BJ398" s="129"/>
      <c r="BK398" s="130" t="str">
        <f t="shared" si="624"/>
        <v>Ketrin SALUMAA</v>
      </c>
      <c r="BL398" s="306" t="str">
        <f t="shared" si="626"/>
        <v/>
      </c>
      <c r="BM398" s="306" t="str">
        <f t="shared" si="627"/>
        <v/>
      </c>
      <c r="BN398" s="306" t="str">
        <f t="shared" si="628"/>
        <v/>
      </c>
      <c r="BO398" s="306" t="str">
        <f t="shared" si="629"/>
        <v/>
      </c>
      <c r="BP398" s="306" t="str">
        <f t="shared" si="630"/>
        <v/>
      </c>
      <c r="BQ398" s="306" t="str">
        <f t="shared" si="631"/>
        <v/>
      </c>
      <c r="BR398" s="306" t="str">
        <f t="shared" si="632"/>
        <v/>
      </c>
      <c r="BS398" s="306" t="str">
        <f t="shared" si="633"/>
        <v/>
      </c>
      <c r="BT398" s="306" t="str">
        <f t="shared" si="634"/>
        <v/>
      </c>
      <c r="BU398" s="306" t="str">
        <f t="shared" si="635"/>
        <v/>
      </c>
      <c r="BV398" s="308"/>
      <c r="BW398" s="304"/>
      <c r="BX398" s="304"/>
    </row>
    <row r="399" spans="1:85" s="109" customFormat="1" hidden="1" outlineLevel="1">
      <c r="A399" s="116">
        <f t="shared" si="625"/>
        <v>40</v>
      </c>
      <c r="B399" s="87">
        <v>397</v>
      </c>
      <c r="C399" s="87">
        <v>4</v>
      </c>
      <c r="D399" s="87" t="s">
        <v>77</v>
      </c>
      <c r="E399" s="88" t="s">
        <v>120</v>
      </c>
      <c r="F399" s="87">
        <v>10</v>
      </c>
      <c r="G399" s="87" t="s">
        <v>85</v>
      </c>
      <c r="H399" s="88" t="s">
        <v>153</v>
      </c>
      <c r="I399" s="89" t="s">
        <v>92</v>
      </c>
      <c r="J399" s="89" t="s">
        <v>96</v>
      </c>
      <c r="K399" s="89" t="s">
        <v>86</v>
      </c>
      <c r="L399" s="89" t="s">
        <v>82</v>
      </c>
      <c r="M399" s="89" t="s">
        <v>82</v>
      </c>
      <c r="N399" s="87">
        <v>11</v>
      </c>
      <c r="O399" s="87">
        <v>7</v>
      </c>
      <c r="P399" s="87">
        <v>11</v>
      </c>
      <c r="Q399" s="87">
        <v>5</v>
      </c>
      <c r="R399" s="87">
        <v>11</v>
      </c>
      <c r="S399" s="87">
        <v>6</v>
      </c>
      <c r="T399" s="87">
        <v>0</v>
      </c>
      <c r="U399" s="87">
        <v>0</v>
      </c>
      <c r="V399" s="87">
        <v>0</v>
      </c>
      <c r="W399" s="87">
        <v>0</v>
      </c>
      <c r="X399" s="90">
        <v>1</v>
      </c>
      <c r="Y399" s="90">
        <v>1</v>
      </c>
      <c r="Z399" s="90">
        <v>1</v>
      </c>
      <c r="AA399" s="90">
        <v>0</v>
      </c>
      <c r="AB399" s="90">
        <v>0</v>
      </c>
      <c r="AC399" s="90">
        <v>0</v>
      </c>
      <c r="AD399" s="90">
        <v>0</v>
      </c>
      <c r="AE399" s="90">
        <v>0</v>
      </c>
      <c r="AF399" s="90">
        <v>0</v>
      </c>
      <c r="AG399" s="90">
        <v>0</v>
      </c>
      <c r="AH399" s="91">
        <v>3</v>
      </c>
      <c r="AI399" s="91" t="s">
        <v>83</v>
      </c>
      <c r="AJ399" s="91">
        <v>0</v>
      </c>
      <c r="AK399" s="128">
        <f>RANK(AH399,AH399:AJ399,1)-1</f>
        <v>1</v>
      </c>
      <c r="AL399" s="128">
        <f>RANK(AJ399,AH399:AJ399,1)-1</f>
        <v>0</v>
      </c>
      <c r="AM399" s="114"/>
      <c r="AN399" s="114"/>
      <c r="AO399" s="139"/>
      <c r="AP399" s="139"/>
      <c r="AQ399" s="139"/>
      <c r="AR399" s="139"/>
      <c r="AT399" s="115"/>
      <c r="AU399" s="129" t="str">
        <f>D399</f>
        <v>A</v>
      </c>
      <c r="AV399" s="130" t="str">
        <f t="shared" si="621"/>
        <v>Kätlin LATT</v>
      </c>
      <c r="AW399" s="129" t="str">
        <f>G399</f>
        <v>X</v>
      </c>
      <c r="AX399" s="130" t="str">
        <f t="shared" si="622"/>
        <v>Liisi KOIT</v>
      </c>
      <c r="AY399" s="129" t="str">
        <f>IF(AND(N399=0,O399=0),"",N399&amp;" - "&amp;O399)</f>
        <v>11 - 7</v>
      </c>
      <c r="AZ399" s="129" t="str">
        <f>IF(AND(P399=0,Q399=0),"",P399&amp;" - "&amp;Q399)</f>
        <v>11 - 5</v>
      </c>
      <c r="BA399" s="129" t="str">
        <f>IF(AND(R399=0,S399=0),"",R399&amp;" - "&amp;S399)</f>
        <v>11 - 6</v>
      </c>
      <c r="BB399" s="129" t="str">
        <f>IF(AND(T399=0,U399=0),"",T399&amp;" - "&amp;U399)</f>
        <v/>
      </c>
      <c r="BC399" s="129" t="str">
        <f>IF(AND(V399=0,W399=0),"",V399&amp;" - "&amp;W399)</f>
        <v/>
      </c>
      <c r="BD399" s="131" t="str">
        <f>IF(AND(AH399=0,AJ399=0),"",AH399&amp;" - "&amp;AJ399)</f>
        <v>3 - 0</v>
      </c>
      <c r="BE399" s="132">
        <f>BE397+AK399</f>
        <v>3</v>
      </c>
      <c r="BF399" s="132">
        <f>BF397+AL399</f>
        <v>2</v>
      </c>
      <c r="BH399" s="129" t="str">
        <f>D399</f>
        <v>A</v>
      </c>
      <c r="BI399" s="130" t="str">
        <f t="shared" si="623"/>
        <v>Kätlin LATT</v>
      </c>
      <c r="BJ399" s="129" t="str">
        <f>G399</f>
        <v>X</v>
      </c>
      <c r="BK399" s="130" t="str">
        <f t="shared" si="624"/>
        <v>Liisi KOIT</v>
      </c>
      <c r="BL399" s="135">
        <f t="shared" si="626"/>
        <v>11</v>
      </c>
      <c r="BM399" s="135">
        <f t="shared" si="627"/>
        <v>7</v>
      </c>
      <c r="BN399" s="135">
        <f t="shared" si="628"/>
        <v>11</v>
      </c>
      <c r="BO399" s="135">
        <f t="shared" si="629"/>
        <v>5</v>
      </c>
      <c r="BP399" s="135">
        <f t="shared" si="630"/>
        <v>11</v>
      </c>
      <c r="BQ399" s="135">
        <f t="shared" si="631"/>
        <v>6</v>
      </c>
      <c r="BR399" s="135" t="str">
        <f t="shared" si="632"/>
        <v/>
      </c>
      <c r="BS399" s="135" t="str">
        <f t="shared" si="633"/>
        <v/>
      </c>
      <c r="BT399" s="135" t="str">
        <f t="shared" si="634"/>
        <v/>
      </c>
      <c r="BU399" s="135" t="str">
        <f t="shared" si="635"/>
        <v/>
      </c>
      <c r="BV399" s="136" t="str">
        <f>IF(AND(AH399=0,AJ399=0),"",AH399&amp;" - "&amp;AJ399)</f>
        <v>3 - 0</v>
      </c>
      <c r="BW399" s="138">
        <f>BW397+AK399</f>
        <v>3</v>
      </c>
      <c r="BX399" s="138">
        <f>AL399+BX397</f>
        <v>2</v>
      </c>
      <c r="BZ399" s="109" t="str">
        <f>IF(BL399="","",BI399)</f>
        <v>Kätlin LATT</v>
      </c>
      <c r="CA399" s="109" t="str">
        <f>IF(BZ399="","",CA394)</f>
        <v>LTK Kalev</v>
      </c>
      <c r="CB399" s="109" t="str">
        <f>IF(BL399="","",BK399)</f>
        <v>Liisi KOIT</v>
      </c>
      <c r="CC399" s="109" t="str">
        <f>IF(CB399="","",CC394)</f>
        <v>Pärnu-Jaagupi LTK</v>
      </c>
      <c r="CF399" s="109" t="str">
        <f>IF(AH399=AJ399,"",IF(AH399&gt;AJ399,E399,H399))</f>
        <v>Kätlin LATT</v>
      </c>
      <c r="CG399" s="109" t="str">
        <f>IF(AH399=AJ399,"",IF(AH399&gt;AJ399,H399,E399))</f>
        <v>Liisi KOIT</v>
      </c>
    </row>
    <row r="400" spans="1:85" hidden="1" outlineLevel="1">
      <c r="A400" s="116">
        <f t="shared" si="625"/>
        <v>40</v>
      </c>
      <c r="B400" s="87">
        <v>398</v>
      </c>
      <c r="C400" s="93">
        <v>6</v>
      </c>
      <c r="D400" s="93" t="s">
        <v>87</v>
      </c>
      <c r="E400" s="88" t="s">
        <v>116</v>
      </c>
      <c r="F400" s="93">
        <v>11</v>
      </c>
      <c r="G400" s="93" t="s">
        <v>78</v>
      </c>
      <c r="H400" s="88" t="s">
        <v>151</v>
      </c>
      <c r="I400" s="89" t="s">
        <v>97</v>
      </c>
      <c r="J400" s="89" t="s">
        <v>89</v>
      </c>
      <c r="K400" s="89" t="s">
        <v>106</v>
      </c>
      <c r="L400" s="89" t="s">
        <v>82</v>
      </c>
      <c r="M400" s="89" t="s">
        <v>82</v>
      </c>
      <c r="N400" s="87">
        <v>4</v>
      </c>
      <c r="O400" s="87">
        <v>11</v>
      </c>
      <c r="P400" s="87">
        <v>6</v>
      </c>
      <c r="Q400" s="87">
        <v>11</v>
      </c>
      <c r="R400" s="87">
        <v>10</v>
      </c>
      <c r="S400" s="87">
        <v>12</v>
      </c>
      <c r="T400" s="87">
        <v>0</v>
      </c>
      <c r="U400" s="87">
        <v>0</v>
      </c>
      <c r="V400" s="87">
        <v>0</v>
      </c>
      <c r="W400" s="87">
        <v>0</v>
      </c>
      <c r="X400" s="90">
        <v>0</v>
      </c>
      <c r="Y400" s="90">
        <v>0</v>
      </c>
      <c r="Z400" s="90">
        <v>0</v>
      </c>
      <c r="AA400" s="90">
        <v>0</v>
      </c>
      <c r="AB400" s="90">
        <v>0</v>
      </c>
      <c r="AC400" s="90">
        <v>1</v>
      </c>
      <c r="AD400" s="90">
        <v>1</v>
      </c>
      <c r="AE400" s="90">
        <v>1</v>
      </c>
      <c r="AF400" s="90">
        <v>0</v>
      </c>
      <c r="AG400" s="90">
        <v>0</v>
      </c>
      <c r="AH400" s="91">
        <v>0</v>
      </c>
      <c r="AI400" s="91" t="s">
        <v>83</v>
      </c>
      <c r="AJ400" s="91">
        <v>3</v>
      </c>
      <c r="AK400" s="128">
        <f>RANK(AH400,AH400:AJ400,1)-1</f>
        <v>0</v>
      </c>
      <c r="AL400" s="128">
        <f>RANK(AJ400,AH400:AJ400,1)-1</f>
        <v>1</v>
      </c>
      <c r="AT400" s="115"/>
      <c r="AU400" s="129" t="str">
        <f>D400</f>
        <v>C</v>
      </c>
      <c r="AV400" s="130" t="str">
        <f t="shared" si="621"/>
        <v>Merje AAS</v>
      </c>
      <c r="AW400" s="129" t="str">
        <f>G400</f>
        <v>Y</v>
      </c>
      <c r="AX400" s="130" t="str">
        <f t="shared" si="622"/>
        <v>Ketrin SALUMAA</v>
      </c>
      <c r="AY400" s="129" t="str">
        <f>IF(AND(N400=0,O400=0),"",N400&amp;" - "&amp;O400)</f>
        <v>4 - 11</v>
      </c>
      <c r="AZ400" s="129" t="str">
        <f>IF(AND(P400=0,Q400=0),"",P400&amp;" - "&amp;Q400)</f>
        <v>6 - 11</v>
      </c>
      <c r="BA400" s="129" t="str">
        <f>IF(AND(R400=0,S400=0),"",R400&amp;" - "&amp;S400)</f>
        <v>10 - 12</v>
      </c>
      <c r="BB400" s="129" t="str">
        <f>IF(AND(T400=0,U400=0),"",T400&amp;" - "&amp;U400)</f>
        <v/>
      </c>
      <c r="BC400" s="129" t="str">
        <f>IF(AND(V400=0,W400=0),"",V400&amp;" - "&amp;W400)</f>
        <v/>
      </c>
      <c r="BD400" s="131" t="str">
        <f>IF(AND(AH400=0,AJ400=0),"",AH400&amp;" - "&amp;AJ400)</f>
        <v>0 - 3</v>
      </c>
      <c r="BE400" s="132">
        <f>BE399+AK400</f>
        <v>3</v>
      </c>
      <c r="BF400" s="132">
        <f>BF399+AL400</f>
        <v>3</v>
      </c>
      <c r="BH400" s="129" t="str">
        <f>D400</f>
        <v>C</v>
      </c>
      <c r="BI400" s="130" t="str">
        <f t="shared" si="623"/>
        <v>Merje AAS</v>
      </c>
      <c r="BJ400" s="129" t="str">
        <f>G400</f>
        <v>Y</v>
      </c>
      <c r="BK400" s="130" t="str">
        <f t="shared" si="624"/>
        <v>Ketrin SALUMAA</v>
      </c>
      <c r="BL400" s="135">
        <f t="shared" si="626"/>
        <v>4</v>
      </c>
      <c r="BM400" s="135">
        <f t="shared" si="627"/>
        <v>11</v>
      </c>
      <c r="BN400" s="135">
        <f t="shared" si="628"/>
        <v>6</v>
      </c>
      <c r="BO400" s="135">
        <f t="shared" si="629"/>
        <v>11</v>
      </c>
      <c r="BP400" s="135">
        <f t="shared" si="630"/>
        <v>10</v>
      </c>
      <c r="BQ400" s="135">
        <f t="shared" si="631"/>
        <v>12</v>
      </c>
      <c r="BR400" s="135" t="str">
        <f t="shared" si="632"/>
        <v/>
      </c>
      <c r="BS400" s="135" t="str">
        <f t="shared" si="633"/>
        <v/>
      </c>
      <c r="BT400" s="135" t="str">
        <f t="shared" si="634"/>
        <v/>
      </c>
      <c r="BU400" s="135" t="str">
        <f t="shared" si="635"/>
        <v/>
      </c>
      <c r="BV400" s="136" t="str">
        <f>IF(AND(AH400=0,AJ400=0),"",AH400&amp;" - "&amp;AJ400)</f>
        <v>0 - 3</v>
      </c>
      <c r="BW400" s="138">
        <f>BW399+AK400</f>
        <v>3</v>
      </c>
      <c r="BX400" s="138">
        <f>AL400+BX399</f>
        <v>3</v>
      </c>
      <c r="BZ400" s="109" t="str">
        <f>IF(BL400="","",BI400)</f>
        <v>Merje AAS</v>
      </c>
      <c r="CA400" s="109" t="str">
        <f>IF(BZ400="","",CA394)</f>
        <v>LTK Kalev</v>
      </c>
      <c r="CB400" s="109" t="str">
        <f>IF(BL400="","",BK400)</f>
        <v>Ketrin SALUMAA</v>
      </c>
      <c r="CC400" s="109" t="str">
        <f>IF(CB400="","",CC394)</f>
        <v>Pärnu-Jaagupi LTK</v>
      </c>
      <c r="CF400" s="109" t="str">
        <f>IF(AH400=AJ400,"",IF(AH400&gt;AJ400,E400,H400))</f>
        <v>Ketrin SALUMAA</v>
      </c>
      <c r="CG400" s="109" t="str">
        <f>IF(AH400=AJ400,"",IF(AH400&gt;AJ400,H400,E400))</f>
        <v>Merje AAS</v>
      </c>
    </row>
    <row r="401" spans="1:85" hidden="1" outlineLevel="1">
      <c r="A401" s="153">
        <f t="shared" si="625"/>
        <v>40</v>
      </c>
      <c r="B401" s="96">
        <v>399</v>
      </c>
      <c r="C401" s="94">
        <v>5</v>
      </c>
      <c r="D401" s="94" t="s">
        <v>84</v>
      </c>
      <c r="E401" s="95" t="s">
        <v>118</v>
      </c>
      <c r="F401" s="94">
        <v>12</v>
      </c>
      <c r="G401" s="94" t="s">
        <v>88</v>
      </c>
      <c r="H401" s="95" t="s">
        <v>164</v>
      </c>
      <c r="I401" s="89" t="s">
        <v>97</v>
      </c>
      <c r="J401" s="89" t="s">
        <v>100</v>
      </c>
      <c r="K401" s="89" t="s">
        <v>92</v>
      </c>
      <c r="L401" s="89" t="s">
        <v>100</v>
      </c>
      <c r="M401" s="89" t="s">
        <v>82</v>
      </c>
      <c r="N401" s="96">
        <v>4</v>
      </c>
      <c r="O401" s="96">
        <v>11</v>
      </c>
      <c r="P401" s="96">
        <v>9</v>
      </c>
      <c r="Q401" s="96">
        <v>11</v>
      </c>
      <c r="R401" s="96">
        <v>11</v>
      </c>
      <c r="S401" s="96">
        <v>7</v>
      </c>
      <c r="T401" s="96">
        <v>9</v>
      </c>
      <c r="U401" s="96">
        <v>11</v>
      </c>
      <c r="V401" s="96">
        <v>0</v>
      </c>
      <c r="W401" s="96">
        <v>0</v>
      </c>
      <c r="X401" s="97">
        <v>0</v>
      </c>
      <c r="Y401" s="97">
        <v>0</v>
      </c>
      <c r="Z401" s="97">
        <v>1</v>
      </c>
      <c r="AA401" s="97">
        <v>0</v>
      </c>
      <c r="AB401" s="97">
        <v>0</v>
      </c>
      <c r="AC401" s="97">
        <v>1</v>
      </c>
      <c r="AD401" s="97">
        <v>1</v>
      </c>
      <c r="AE401" s="97">
        <v>0</v>
      </c>
      <c r="AF401" s="97">
        <v>1</v>
      </c>
      <c r="AG401" s="97">
        <v>0</v>
      </c>
      <c r="AH401" s="98">
        <v>1</v>
      </c>
      <c r="AI401" s="98" t="s">
        <v>83</v>
      </c>
      <c r="AJ401" s="98">
        <v>3</v>
      </c>
      <c r="AK401" s="128">
        <f>RANK(AH401,AH401:AJ401,1)-1</f>
        <v>0</v>
      </c>
      <c r="AL401" s="128">
        <f>RANK(AJ401,AH401:AJ401,1)-1</f>
        <v>1</v>
      </c>
      <c r="AM401" s="142">
        <v>1</v>
      </c>
      <c r="AN401" s="142">
        <v>1</v>
      </c>
      <c r="AT401" s="115"/>
      <c r="AU401" s="129" t="str">
        <f>D401</f>
        <v>B</v>
      </c>
      <c r="AV401" s="130" t="str">
        <f t="shared" si="621"/>
        <v>Pille VEESAAR</v>
      </c>
      <c r="AW401" s="129" t="str">
        <f>G401</f>
        <v>Z</v>
      </c>
      <c r="AX401" s="130" t="str">
        <f t="shared" si="622"/>
        <v>Sofia Viktoria GEROISKAJA (laen)</v>
      </c>
      <c r="AY401" s="129" t="str">
        <f>IF(AND(N401=0,O401=0),"",N401&amp;" - "&amp;O401)</f>
        <v>4 - 11</v>
      </c>
      <c r="AZ401" s="129" t="str">
        <f>IF(AND(P401=0,Q401=0),"",P401&amp;" - "&amp;Q401)</f>
        <v>9 - 11</v>
      </c>
      <c r="BA401" s="129" t="str">
        <f>IF(AND(R401=0,S401=0),"",R401&amp;" - "&amp;S401)</f>
        <v>11 - 7</v>
      </c>
      <c r="BB401" s="129" t="str">
        <f>IF(AND(T401=0,U401=0),"",T401&amp;" - "&amp;U401)</f>
        <v>9 - 11</v>
      </c>
      <c r="BC401" s="129" t="str">
        <f>IF(AND(V401=0,W401=0),"",V401&amp;" - "&amp;W401)</f>
        <v/>
      </c>
      <c r="BD401" s="131" t="str">
        <f>IF(AND(AH401=0,AJ401=0),"",AH401&amp;" - "&amp;AJ401)</f>
        <v>1 - 3</v>
      </c>
      <c r="BE401" s="132">
        <f>BE400+AK401</f>
        <v>3</v>
      </c>
      <c r="BF401" s="132">
        <f>BF400+AL401</f>
        <v>4</v>
      </c>
      <c r="BH401" s="129" t="str">
        <f>D401</f>
        <v>B</v>
      </c>
      <c r="BI401" s="130" t="str">
        <f t="shared" si="623"/>
        <v>Pille VEESAAR</v>
      </c>
      <c r="BJ401" s="129" t="str">
        <f>G401</f>
        <v>Z</v>
      </c>
      <c r="BK401" s="130" t="str">
        <f t="shared" si="624"/>
        <v>Sofia Viktoria GEROISKAJA (laen)</v>
      </c>
      <c r="BL401" s="135">
        <f t="shared" si="626"/>
        <v>4</v>
      </c>
      <c r="BM401" s="135">
        <f t="shared" si="627"/>
        <v>11</v>
      </c>
      <c r="BN401" s="135">
        <f t="shared" si="628"/>
        <v>9</v>
      </c>
      <c r="BO401" s="135">
        <f t="shared" si="629"/>
        <v>11</v>
      </c>
      <c r="BP401" s="135">
        <f t="shared" si="630"/>
        <v>11</v>
      </c>
      <c r="BQ401" s="135">
        <f t="shared" si="631"/>
        <v>7</v>
      </c>
      <c r="BR401" s="135">
        <f t="shared" si="632"/>
        <v>9</v>
      </c>
      <c r="BS401" s="135">
        <f t="shared" si="633"/>
        <v>11</v>
      </c>
      <c r="BT401" s="135" t="str">
        <f t="shared" si="634"/>
        <v/>
      </c>
      <c r="BU401" s="135" t="str">
        <f t="shared" si="635"/>
        <v/>
      </c>
      <c r="BV401" s="136" t="str">
        <f>IF(AND(AH401=0,AJ401=0),"",AH401&amp;" - "&amp;AJ401)</f>
        <v>1 - 3</v>
      </c>
      <c r="BW401" s="138">
        <f>BW400+AK401</f>
        <v>3</v>
      </c>
      <c r="BX401" s="138">
        <f>AL401+BX400</f>
        <v>4</v>
      </c>
      <c r="BZ401" s="109" t="str">
        <f>IF(BL401="","",BI401)</f>
        <v>Pille VEESAAR</v>
      </c>
      <c r="CA401" s="109" t="str">
        <f>IF(BZ401="","",CA394)</f>
        <v>LTK Kalev</v>
      </c>
      <c r="CB401" s="109" t="str">
        <f>IF(BL401="","",BK401)</f>
        <v>Sofia Viktoria GEROISKAJA (laen)</v>
      </c>
      <c r="CC401" s="109" t="str">
        <f>IF(CB401="","",CC394)</f>
        <v>Pärnu-Jaagupi LTK</v>
      </c>
      <c r="CF401" s="109" t="str">
        <f>IF(AH401=AJ401,"",IF(AH401&gt;AJ401,E401,H401))</f>
        <v>Sofia Viktoria GEROISKAJA (laen)</v>
      </c>
      <c r="CG401" s="109" t="str">
        <f>IF(AH401=AJ401,"",IF(AH401&gt;AJ401,H401,E401))</f>
        <v>Pille VEESAAR</v>
      </c>
    </row>
    <row r="402" spans="1:85" hidden="1" outlineLevel="1">
      <c r="A402" s="154">
        <f t="shared" si="625"/>
        <v>40</v>
      </c>
      <c r="B402" s="101">
        <v>400</v>
      </c>
      <c r="C402" s="99"/>
      <c r="D402" s="99"/>
      <c r="E402" s="99"/>
      <c r="F402" s="99"/>
      <c r="G402" s="99"/>
      <c r="H402" s="99"/>
      <c r="I402" s="100"/>
      <c r="J402" s="100"/>
      <c r="K402" s="100"/>
      <c r="L402" s="100"/>
      <c r="M402" s="100"/>
      <c r="N402" s="101"/>
      <c r="O402" s="101"/>
      <c r="P402" s="101"/>
      <c r="Q402" s="101"/>
      <c r="R402" s="101"/>
      <c r="S402" s="101"/>
      <c r="T402" s="101"/>
      <c r="U402" s="101"/>
      <c r="V402" s="101"/>
      <c r="W402" s="101"/>
      <c r="X402" s="102"/>
      <c r="Y402" s="102"/>
      <c r="Z402" s="102"/>
      <c r="AA402" s="102"/>
      <c r="AB402" s="102"/>
      <c r="AC402" s="102"/>
      <c r="AD402" s="102"/>
      <c r="AE402" s="102"/>
      <c r="AF402" s="102"/>
      <c r="AG402" s="102"/>
      <c r="AH402" s="103"/>
      <c r="AI402" s="103"/>
      <c r="AJ402" s="104"/>
      <c r="AK402" s="144">
        <f>SUM(AK394:AK401)</f>
        <v>3</v>
      </c>
      <c r="AL402" s="144">
        <f>SUM(AL394:AL401)</f>
        <v>4</v>
      </c>
      <c r="AM402" s="145" t="str">
        <f>IF(OR(ISNA(E394),AK402=AL402),"",IF(D393&lt;G393,AK402&amp;" - "&amp;AL402,AL402&amp;" - "&amp;AK402))</f>
        <v>3 - 4</v>
      </c>
      <c r="AN402" s="145">
        <f>IF(OR(ISNA(E394),AK402=AL402),"",IF(VALUE(LEFT(AM402))&gt;VALUE(RIGHT(AM402)),2,1))</f>
        <v>1</v>
      </c>
      <c r="AT402" s="146"/>
      <c r="AU402" s="147"/>
      <c r="AV402" s="148"/>
      <c r="AW402" s="147"/>
      <c r="AX402" s="148"/>
      <c r="AY402" s="147"/>
      <c r="AZ402" s="147"/>
      <c r="BA402" s="147"/>
      <c r="BB402" s="147"/>
      <c r="BC402" s="149"/>
      <c r="BD402" s="150"/>
      <c r="BE402" s="151"/>
      <c r="BF402" s="151"/>
      <c r="BZ402" t="s">
        <v>140</v>
      </c>
      <c r="CF402" s="109" t="s">
        <v>140</v>
      </c>
      <c r="CG402" s="109"/>
    </row>
    <row r="403" spans="1:85" s="109" customFormat="1" hidden="1" outlineLevel="1">
      <c r="A403" s="152">
        <f>A393+1</f>
        <v>41</v>
      </c>
      <c r="B403" s="79">
        <v>401</v>
      </c>
      <c r="C403" s="79">
        <v>3</v>
      </c>
      <c r="D403" s="80">
        <v>8</v>
      </c>
      <c r="E403" s="81" t="s">
        <v>18</v>
      </c>
      <c r="F403" s="79">
        <v>9</v>
      </c>
      <c r="G403" s="80">
        <v>2</v>
      </c>
      <c r="H403" s="81" t="s">
        <v>39</v>
      </c>
      <c r="I403" s="82"/>
      <c r="J403" s="83"/>
      <c r="K403" s="83"/>
      <c r="L403" s="83"/>
      <c r="M403" s="83"/>
      <c r="N403" s="84"/>
      <c r="O403" s="84"/>
      <c r="P403" s="84"/>
      <c r="Q403" s="84"/>
      <c r="R403" s="84"/>
      <c r="S403" s="84"/>
      <c r="T403" s="84"/>
      <c r="U403" s="84"/>
      <c r="V403" s="84"/>
      <c r="W403" s="84"/>
      <c r="X403" s="85"/>
      <c r="Y403" s="85"/>
      <c r="Z403" s="85"/>
      <c r="AA403" s="85"/>
      <c r="AB403" s="85"/>
      <c r="AC403" s="85"/>
      <c r="AD403" s="85"/>
      <c r="AE403" s="85"/>
      <c r="AF403" s="85"/>
      <c r="AG403" s="85"/>
      <c r="AH403" s="85"/>
      <c r="AI403" s="85"/>
      <c r="AJ403" s="86"/>
      <c r="AO403" s="109" t="s">
        <v>132</v>
      </c>
      <c r="AP403" s="109" t="s">
        <v>132</v>
      </c>
      <c r="AT403" s="119" t="str">
        <f>"Match no "&amp;A403</f>
        <v>Match no 41</v>
      </c>
      <c r="AU403" s="120">
        <f>BE411</f>
        <v>0</v>
      </c>
      <c r="AV403" s="121" t="str">
        <f t="shared" ref="AV403:AV411" si="637">E403</f>
        <v>-</v>
      </c>
      <c r="AW403" s="120">
        <f>BF411</f>
        <v>0</v>
      </c>
      <c r="AX403" s="121" t="str">
        <f t="shared" ref="AX403:AX411" si="638">H403</f>
        <v>Aseri Spordiklubi</v>
      </c>
      <c r="AY403" s="122" t="s">
        <v>133</v>
      </c>
      <c r="AZ403" s="122" t="s">
        <v>134</v>
      </c>
      <c r="BA403" s="122" t="s">
        <v>135</v>
      </c>
      <c r="BB403" s="122" t="s">
        <v>136</v>
      </c>
      <c r="BC403" s="122" t="s">
        <v>137</v>
      </c>
      <c r="BD403" s="123" t="s">
        <v>138</v>
      </c>
      <c r="BE403" s="292" t="s">
        <v>139</v>
      </c>
      <c r="BF403" s="292"/>
      <c r="BH403" s="124">
        <f>AK412</f>
        <v>0</v>
      </c>
      <c r="BI403" s="125" t="str">
        <f t="shared" ref="BI403:BI411" si="639">E403</f>
        <v>-</v>
      </c>
      <c r="BJ403" s="124">
        <f>AL412</f>
        <v>0</v>
      </c>
      <c r="BK403" s="125" t="str">
        <f t="shared" ref="BK403:BK411" si="640">H403</f>
        <v>Aseri Spordiklubi</v>
      </c>
      <c r="BL403" s="287" t="s">
        <v>133</v>
      </c>
      <c r="BM403" s="288"/>
      <c r="BN403" s="287" t="s">
        <v>134</v>
      </c>
      <c r="BO403" s="288"/>
      <c r="BP403" s="287" t="s">
        <v>135</v>
      </c>
      <c r="BQ403" s="288"/>
      <c r="BR403" s="287" t="s">
        <v>136</v>
      </c>
      <c r="BS403" s="288"/>
      <c r="BT403" s="287" t="s">
        <v>137</v>
      </c>
      <c r="BU403" s="288"/>
      <c r="BV403" s="126" t="s">
        <v>138</v>
      </c>
      <c r="BW403" s="289" t="s">
        <v>139</v>
      </c>
      <c r="BX403" s="290"/>
      <c r="BZ403" s="109" t="s">
        <v>140</v>
      </c>
      <c r="CF403" s="109" t="s">
        <v>140</v>
      </c>
    </row>
    <row r="404" spans="1:85" s="109" customFormat="1" hidden="1" outlineLevel="1">
      <c r="A404" s="116">
        <f t="shared" ref="A404:A412" si="641">A394+1</f>
        <v>41</v>
      </c>
      <c r="B404" s="87">
        <v>402</v>
      </c>
      <c r="C404" s="87">
        <v>4</v>
      </c>
      <c r="D404" s="87" t="s">
        <v>77</v>
      </c>
      <c r="E404" s="88" t="e">
        <v>#N/A</v>
      </c>
      <c r="F404" s="87">
        <v>11</v>
      </c>
      <c r="G404" s="87" t="s">
        <v>78</v>
      </c>
      <c r="H404" s="88" t="e">
        <v>#N/A</v>
      </c>
      <c r="I404" s="89" t="s">
        <v>82</v>
      </c>
      <c r="J404" s="89" t="s">
        <v>82</v>
      </c>
      <c r="K404" s="89" t="s">
        <v>82</v>
      </c>
      <c r="L404" s="89" t="s">
        <v>82</v>
      </c>
      <c r="M404" s="89" t="s">
        <v>82</v>
      </c>
      <c r="N404" s="87">
        <v>0</v>
      </c>
      <c r="O404" s="87">
        <v>0</v>
      </c>
      <c r="P404" s="87">
        <v>0</v>
      </c>
      <c r="Q404" s="87">
        <v>0</v>
      </c>
      <c r="R404" s="87">
        <v>0</v>
      </c>
      <c r="S404" s="87">
        <v>0</v>
      </c>
      <c r="T404" s="87">
        <v>0</v>
      </c>
      <c r="U404" s="87">
        <v>0</v>
      </c>
      <c r="V404" s="87">
        <v>0</v>
      </c>
      <c r="W404" s="87">
        <v>0</v>
      </c>
      <c r="X404" s="90">
        <v>0</v>
      </c>
      <c r="Y404" s="90">
        <v>0</v>
      </c>
      <c r="Z404" s="90">
        <v>0</v>
      </c>
      <c r="AA404" s="90">
        <v>0</v>
      </c>
      <c r="AB404" s="90">
        <v>0</v>
      </c>
      <c r="AC404" s="90">
        <v>0</v>
      </c>
      <c r="AD404" s="90">
        <v>0</v>
      </c>
      <c r="AE404" s="90">
        <v>0</v>
      </c>
      <c r="AF404" s="90">
        <v>0</v>
      </c>
      <c r="AG404" s="90">
        <v>0</v>
      </c>
      <c r="AH404" s="91">
        <v>0</v>
      </c>
      <c r="AI404" s="91" t="s">
        <v>83</v>
      </c>
      <c r="AJ404" s="91">
        <v>0</v>
      </c>
      <c r="AK404" s="128">
        <f>RANK(AH404,AH404:AJ404,1)-1</f>
        <v>0</v>
      </c>
      <c r="AL404" s="128">
        <f>RANK(AJ404,AH404:AJ404,1)-1</f>
        <v>0</v>
      </c>
      <c r="AT404" s="115" t="str">
        <f>VLOOKUP(A403,Voor,4)&amp;" kell "&amp;TEXT(VLOOKUP(A403,Voor,5),"hh:mm")</f>
        <v>IV voor kell 17:30</v>
      </c>
      <c r="AU404" s="129" t="str">
        <f>D404</f>
        <v>A</v>
      </c>
      <c r="AV404" s="130" t="e">
        <f t="shared" si="637"/>
        <v>#N/A</v>
      </c>
      <c r="AW404" s="129" t="str">
        <f>G404</f>
        <v>Y</v>
      </c>
      <c r="AX404" s="130" t="e">
        <f t="shared" si="638"/>
        <v>#N/A</v>
      </c>
      <c r="AY404" s="129" t="str">
        <f>IF(AND(N404=0,O404=0),"",N404&amp;" - "&amp;O404)</f>
        <v/>
      </c>
      <c r="AZ404" s="129" t="str">
        <f>IF(AND(P404=0,Q404=0),"",P404&amp;" - "&amp;Q404)</f>
        <v/>
      </c>
      <c r="BA404" s="129" t="str">
        <f>IF(AND(R404=0,S404=0),"",R404&amp;" - "&amp;S404)</f>
        <v/>
      </c>
      <c r="BB404" s="129" t="str">
        <f>IF(AND(T404=0,U404=0),"",T404&amp;" - "&amp;U404)</f>
        <v/>
      </c>
      <c r="BC404" s="129" t="str">
        <f>IF(AND(V404=0,W404=0),"",V404&amp;" - "&amp;W404)</f>
        <v/>
      </c>
      <c r="BD404" s="131" t="str">
        <f>IF(AND(AH404=0,AJ404=0),"",AH404&amp;" - "&amp;AJ404)</f>
        <v/>
      </c>
      <c r="BE404" s="132">
        <f>AK404</f>
        <v>0</v>
      </c>
      <c r="BF404" s="132">
        <f>AL404</f>
        <v>0</v>
      </c>
      <c r="BH404" s="133" t="str">
        <f>D404</f>
        <v>A</v>
      </c>
      <c r="BI404" s="134" t="e">
        <f t="shared" si="639"/>
        <v>#N/A</v>
      </c>
      <c r="BJ404" s="133" t="str">
        <f>G404</f>
        <v>Y</v>
      </c>
      <c r="BK404" s="134" t="e">
        <f t="shared" si="640"/>
        <v>#N/A</v>
      </c>
      <c r="BL404" s="135" t="str">
        <f t="shared" ref="BL404:BL411" si="642">IF(AND(N404=0,O404=0),"",N404)</f>
        <v/>
      </c>
      <c r="BM404" s="135" t="str">
        <f t="shared" ref="BM404:BM411" si="643">IF(AND(N404=0,O404=0),"",O404)</f>
        <v/>
      </c>
      <c r="BN404" s="135" t="str">
        <f t="shared" ref="BN404:BN411" si="644">IF(AND(P404=0,Q404=0),"",P404)</f>
        <v/>
      </c>
      <c r="BO404" s="135" t="str">
        <f t="shared" ref="BO404:BO411" si="645">IF(AND(P404=0,Q404=0),"",Q404)</f>
        <v/>
      </c>
      <c r="BP404" s="135" t="str">
        <f t="shared" ref="BP404:BP411" si="646">IF(AND(R404=0,S404=0),"",R404)</f>
        <v/>
      </c>
      <c r="BQ404" s="135" t="str">
        <f t="shared" ref="BQ404:BQ411" si="647">IF(AND(R404=0,S404=0),"",S404)</f>
        <v/>
      </c>
      <c r="BR404" s="135" t="str">
        <f t="shared" ref="BR404:BR411" si="648">IF(AND(T404=0,U404=0),"",T404)</f>
        <v/>
      </c>
      <c r="BS404" s="135" t="str">
        <f t="shared" ref="BS404:BS411" si="649">IF(AND(T404=0,U404=0),"",U404)</f>
        <v/>
      </c>
      <c r="BT404" s="135" t="str">
        <f t="shared" ref="BT404:BT411" si="650">IF(AND(V404=0,W404=0),"",V404)</f>
        <v/>
      </c>
      <c r="BU404" s="135" t="str">
        <f t="shared" ref="BU404:BU411" si="651">IF(AND(V404=0,W404=0),"",W404)</f>
        <v/>
      </c>
      <c r="BV404" s="136" t="str">
        <f>IF(AND(AH404=0,AJ404=0),"",AH404&amp;" - "&amp;AJ404)</f>
        <v/>
      </c>
      <c r="BW404" s="137">
        <f>AK404</f>
        <v>0</v>
      </c>
      <c r="BX404" s="137">
        <f>AL404</f>
        <v>0</v>
      </c>
      <c r="BZ404" s="109" t="str">
        <f>IF(BL404="","",BI404)</f>
        <v/>
      </c>
      <c r="CA404" s="109" t="str">
        <f>IF(BZ404="","",BI403)</f>
        <v/>
      </c>
      <c r="CB404" s="109" t="str">
        <f>IF(BL404="","",BK404)</f>
        <v/>
      </c>
      <c r="CC404" s="109" t="str">
        <f>IF(CB404="","",BK403)</f>
        <v/>
      </c>
      <c r="CF404" s="109" t="str">
        <f>IF(AH404=AJ404,"",IF(AH404&gt;AJ404,E404,H404))</f>
        <v/>
      </c>
      <c r="CG404" s="109" t="str">
        <f>IF(AH404=AJ404,"",IF(AH404&gt;AJ404,H404,E404))</f>
        <v/>
      </c>
    </row>
    <row r="405" spans="1:85" s="109" customFormat="1" hidden="1" outlineLevel="1">
      <c r="A405" s="116">
        <f t="shared" si="641"/>
        <v>41</v>
      </c>
      <c r="B405" s="87">
        <v>403</v>
      </c>
      <c r="C405" s="87">
        <v>5</v>
      </c>
      <c r="D405" s="87" t="s">
        <v>84</v>
      </c>
      <c r="E405" s="88" t="e">
        <v>#N/A</v>
      </c>
      <c r="F405" s="87">
        <v>10</v>
      </c>
      <c r="G405" s="87" t="s">
        <v>85</v>
      </c>
      <c r="H405" s="88" t="e">
        <v>#N/A</v>
      </c>
      <c r="I405" s="89" t="s">
        <v>82</v>
      </c>
      <c r="J405" s="89" t="s">
        <v>82</v>
      </c>
      <c r="K405" s="89" t="s">
        <v>82</v>
      </c>
      <c r="L405" s="89" t="s">
        <v>82</v>
      </c>
      <c r="M405" s="89" t="s">
        <v>82</v>
      </c>
      <c r="N405" s="87">
        <v>0</v>
      </c>
      <c r="O405" s="87">
        <v>0</v>
      </c>
      <c r="P405" s="87">
        <v>0</v>
      </c>
      <c r="Q405" s="87">
        <v>0</v>
      </c>
      <c r="R405" s="87">
        <v>0</v>
      </c>
      <c r="S405" s="87">
        <v>0</v>
      </c>
      <c r="T405" s="87">
        <v>0</v>
      </c>
      <c r="U405" s="87">
        <v>0</v>
      </c>
      <c r="V405" s="87">
        <v>0</v>
      </c>
      <c r="W405" s="87">
        <v>0</v>
      </c>
      <c r="X405" s="90">
        <v>0</v>
      </c>
      <c r="Y405" s="90">
        <v>0</v>
      </c>
      <c r="Z405" s="90">
        <v>0</v>
      </c>
      <c r="AA405" s="90">
        <v>0</v>
      </c>
      <c r="AB405" s="90">
        <v>0</v>
      </c>
      <c r="AC405" s="90">
        <v>0</v>
      </c>
      <c r="AD405" s="90">
        <v>0</v>
      </c>
      <c r="AE405" s="90">
        <v>0</v>
      </c>
      <c r="AF405" s="90">
        <v>0</v>
      </c>
      <c r="AG405" s="90">
        <v>0</v>
      </c>
      <c r="AH405" s="91">
        <v>0</v>
      </c>
      <c r="AI405" s="91" t="s">
        <v>83</v>
      </c>
      <c r="AJ405" s="91">
        <v>0</v>
      </c>
      <c r="AK405" s="128">
        <f>RANK(AH405,AH405:AJ405,1)-1</f>
        <v>0</v>
      </c>
      <c r="AL405" s="128">
        <f>RANK(AJ405,AH405:AJ405,1)-1</f>
        <v>0</v>
      </c>
      <c r="AT405" s="115" t="str">
        <f>"Laud: "&amp;VLOOKUP(A403,Voor,8)</f>
        <v xml:space="preserve">Laud: </v>
      </c>
      <c r="AU405" s="129" t="str">
        <f>D405</f>
        <v>B</v>
      </c>
      <c r="AV405" s="130" t="e">
        <f t="shared" si="637"/>
        <v>#N/A</v>
      </c>
      <c r="AW405" s="129" t="str">
        <f>G405</f>
        <v>X</v>
      </c>
      <c r="AX405" s="130" t="e">
        <f t="shared" si="638"/>
        <v>#N/A</v>
      </c>
      <c r="AY405" s="129" t="str">
        <f>IF(AND(N405=0,O405=0),"",N405&amp;" - "&amp;O405)</f>
        <v/>
      </c>
      <c r="AZ405" s="129" t="str">
        <f>IF(AND(P405=0,Q405=0),"",P405&amp;" - "&amp;Q405)</f>
        <v/>
      </c>
      <c r="BA405" s="129" t="str">
        <f>IF(AND(R405=0,S405=0),"",R405&amp;" - "&amp;S405)</f>
        <v/>
      </c>
      <c r="BB405" s="129" t="str">
        <f>IF(AND(T405=0,U405=0),"",T405&amp;" - "&amp;U405)</f>
        <v/>
      </c>
      <c r="BC405" s="129" t="str">
        <f>IF(AND(V405=0,W405=0),"",V405&amp;" - "&amp;W405)</f>
        <v/>
      </c>
      <c r="BD405" s="131" t="str">
        <f>IF(AND(AH405=0,AJ405=0),"",AH405&amp;" - "&amp;AJ405)</f>
        <v/>
      </c>
      <c r="BE405" s="132">
        <f t="shared" ref="BE405:BF407" si="652">BE404+AK405</f>
        <v>0</v>
      </c>
      <c r="BF405" s="132">
        <f t="shared" si="652"/>
        <v>0</v>
      </c>
      <c r="BH405" s="129" t="str">
        <f>D405</f>
        <v>B</v>
      </c>
      <c r="BI405" s="130" t="e">
        <f t="shared" si="639"/>
        <v>#N/A</v>
      </c>
      <c r="BJ405" s="129" t="str">
        <f>G405</f>
        <v>X</v>
      </c>
      <c r="BK405" s="130" t="e">
        <f t="shared" si="640"/>
        <v>#N/A</v>
      </c>
      <c r="BL405" s="135" t="str">
        <f t="shared" si="642"/>
        <v/>
      </c>
      <c r="BM405" s="135" t="str">
        <f t="shared" si="643"/>
        <v/>
      </c>
      <c r="BN405" s="135" t="str">
        <f t="shared" si="644"/>
        <v/>
      </c>
      <c r="BO405" s="135" t="str">
        <f t="shared" si="645"/>
        <v/>
      </c>
      <c r="BP405" s="135" t="str">
        <f t="shared" si="646"/>
        <v/>
      </c>
      <c r="BQ405" s="135" t="str">
        <f t="shared" si="647"/>
        <v/>
      </c>
      <c r="BR405" s="135" t="str">
        <f t="shared" si="648"/>
        <v/>
      </c>
      <c r="BS405" s="135" t="str">
        <f t="shared" si="649"/>
        <v/>
      </c>
      <c r="BT405" s="135" t="str">
        <f t="shared" si="650"/>
        <v/>
      </c>
      <c r="BU405" s="135" t="str">
        <f t="shared" si="651"/>
        <v/>
      </c>
      <c r="BV405" s="136" t="str">
        <f>IF(AND(AH405=0,AJ405=0),"",AH405&amp;" - "&amp;AJ405)</f>
        <v/>
      </c>
      <c r="BW405" s="138">
        <f>BW404+AK405</f>
        <v>0</v>
      </c>
      <c r="BX405" s="138">
        <f>AL405+BX404</f>
        <v>0</v>
      </c>
      <c r="BZ405" s="109" t="str">
        <f>IF(BL405="","",BI405)</f>
        <v/>
      </c>
      <c r="CA405" s="109" t="str">
        <f>IF(BZ405="","",CA404)</f>
        <v/>
      </c>
      <c r="CB405" s="109" t="str">
        <f>IF(BL405="","",BK405)</f>
        <v/>
      </c>
      <c r="CC405" s="109" t="str">
        <f>IF(CB405="","",CC404)</f>
        <v/>
      </c>
      <c r="CF405" s="109" t="str">
        <f>IF(AH405=AJ405,"",IF(AH405&gt;AJ405,E405,H405))</f>
        <v/>
      </c>
      <c r="CG405" s="109" t="str">
        <f>IF(AH405=AJ405,"",IF(AH405&gt;AJ405,H405,E405))</f>
        <v/>
      </c>
    </row>
    <row r="406" spans="1:85" s="109" customFormat="1" hidden="1" outlineLevel="1">
      <c r="A406" s="116">
        <f t="shared" si="641"/>
        <v>41</v>
      </c>
      <c r="B406" s="87">
        <v>404</v>
      </c>
      <c r="C406" s="87">
        <v>6</v>
      </c>
      <c r="D406" s="87" t="s">
        <v>87</v>
      </c>
      <c r="E406" s="88" t="e">
        <v>#N/A</v>
      </c>
      <c r="F406" s="87">
        <v>12</v>
      </c>
      <c r="G406" s="87" t="s">
        <v>88</v>
      </c>
      <c r="H406" s="88" t="e">
        <v>#N/A</v>
      </c>
      <c r="I406" s="89" t="s">
        <v>82</v>
      </c>
      <c r="J406" s="89" t="s">
        <v>82</v>
      </c>
      <c r="K406" s="89" t="s">
        <v>82</v>
      </c>
      <c r="L406" s="89" t="s">
        <v>82</v>
      </c>
      <c r="M406" s="89" t="s">
        <v>82</v>
      </c>
      <c r="N406" s="87">
        <v>0</v>
      </c>
      <c r="O406" s="87">
        <v>0</v>
      </c>
      <c r="P406" s="87">
        <v>0</v>
      </c>
      <c r="Q406" s="87">
        <v>0</v>
      </c>
      <c r="R406" s="87">
        <v>0</v>
      </c>
      <c r="S406" s="87">
        <v>0</v>
      </c>
      <c r="T406" s="87">
        <v>0</v>
      </c>
      <c r="U406" s="87">
        <v>0</v>
      </c>
      <c r="V406" s="87">
        <v>0</v>
      </c>
      <c r="W406" s="87">
        <v>0</v>
      </c>
      <c r="X406" s="90">
        <v>0</v>
      </c>
      <c r="Y406" s="90">
        <v>0</v>
      </c>
      <c r="Z406" s="90">
        <v>0</v>
      </c>
      <c r="AA406" s="90">
        <v>0</v>
      </c>
      <c r="AB406" s="90">
        <v>0</v>
      </c>
      <c r="AC406" s="90">
        <v>0</v>
      </c>
      <c r="AD406" s="90">
        <v>0</v>
      </c>
      <c r="AE406" s="90">
        <v>0</v>
      </c>
      <c r="AF406" s="90">
        <v>0</v>
      </c>
      <c r="AG406" s="90">
        <v>0</v>
      </c>
      <c r="AH406" s="91">
        <v>0</v>
      </c>
      <c r="AI406" s="91" t="s">
        <v>83</v>
      </c>
      <c r="AJ406" s="91">
        <v>0</v>
      </c>
      <c r="AK406" s="128">
        <f>RANK(AH406,AH406:AJ406,1)-1</f>
        <v>0</v>
      </c>
      <c r="AL406" s="128">
        <f>RANK(AJ406,AH406:AJ406,1)-1</f>
        <v>0</v>
      </c>
      <c r="AT406" s="115"/>
      <c r="AU406" s="129" t="str">
        <f>D406</f>
        <v>C</v>
      </c>
      <c r="AV406" s="130" t="e">
        <f t="shared" si="637"/>
        <v>#N/A</v>
      </c>
      <c r="AW406" s="129" t="str">
        <f>G406</f>
        <v>Z</v>
      </c>
      <c r="AX406" s="130" t="e">
        <f t="shared" si="638"/>
        <v>#N/A</v>
      </c>
      <c r="AY406" s="129" t="str">
        <f>IF(AND(N406=0,O406=0),"",N406&amp;" - "&amp;O406)</f>
        <v/>
      </c>
      <c r="AZ406" s="129" t="str">
        <f>IF(AND(P406=0,Q406=0),"",P406&amp;" - "&amp;Q406)</f>
        <v/>
      </c>
      <c r="BA406" s="129" t="str">
        <f>IF(AND(R406=0,S406=0),"",R406&amp;" - "&amp;S406)</f>
        <v/>
      </c>
      <c r="BB406" s="129" t="str">
        <f>IF(AND(T406=0,U406=0),"",T406&amp;" - "&amp;U406)</f>
        <v/>
      </c>
      <c r="BC406" s="129" t="str">
        <f>IF(AND(V406=0,W406=0),"",V406&amp;" - "&amp;W406)</f>
        <v/>
      </c>
      <c r="BD406" s="131" t="str">
        <f>IF(AND(AH406=0,AJ406=0),"",AH406&amp;" - "&amp;AJ406)</f>
        <v/>
      </c>
      <c r="BE406" s="132">
        <f t="shared" si="652"/>
        <v>0</v>
      </c>
      <c r="BF406" s="132">
        <f t="shared" si="652"/>
        <v>0</v>
      </c>
      <c r="BH406" s="129" t="str">
        <f>D406</f>
        <v>C</v>
      </c>
      <c r="BI406" s="130" t="e">
        <f t="shared" si="639"/>
        <v>#N/A</v>
      </c>
      <c r="BJ406" s="129" t="str">
        <f>G406</f>
        <v>Z</v>
      </c>
      <c r="BK406" s="130" t="e">
        <f t="shared" si="640"/>
        <v>#N/A</v>
      </c>
      <c r="BL406" s="135" t="str">
        <f t="shared" si="642"/>
        <v/>
      </c>
      <c r="BM406" s="135" t="str">
        <f t="shared" si="643"/>
        <v/>
      </c>
      <c r="BN406" s="135" t="str">
        <f t="shared" si="644"/>
        <v/>
      </c>
      <c r="BO406" s="135" t="str">
        <f t="shared" si="645"/>
        <v/>
      </c>
      <c r="BP406" s="135" t="str">
        <f t="shared" si="646"/>
        <v/>
      </c>
      <c r="BQ406" s="135" t="str">
        <f t="shared" si="647"/>
        <v/>
      </c>
      <c r="BR406" s="135" t="str">
        <f t="shared" si="648"/>
        <v/>
      </c>
      <c r="BS406" s="135" t="str">
        <f t="shared" si="649"/>
        <v/>
      </c>
      <c r="BT406" s="135" t="str">
        <f t="shared" si="650"/>
        <v/>
      </c>
      <c r="BU406" s="135" t="str">
        <f t="shared" si="651"/>
        <v/>
      </c>
      <c r="BV406" s="136" t="str">
        <f>IF(AND(AH406=0,AJ406=0),"",AH406&amp;" - "&amp;AJ406)</f>
        <v/>
      </c>
      <c r="BW406" s="138">
        <f>BW405+AK406</f>
        <v>0</v>
      </c>
      <c r="BX406" s="138">
        <f>AL406+BX405</f>
        <v>0</v>
      </c>
      <c r="BZ406" s="109" t="str">
        <f>IF(BL406="","",BI406)</f>
        <v/>
      </c>
      <c r="CA406" s="109" t="str">
        <f>IF(BZ406="","",CA404)</f>
        <v/>
      </c>
      <c r="CB406" s="109" t="str">
        <f>IF(BL406="","",BK406)</f>
        <v/>
      </c>
      <c r="CC406" s="109" t="str">
        <f>IF(CB406="","",CC404)</f>
        <v/>
      </c>
      <c r="CF406" s="109" t="str">
        <f>IF(AH406=AJ406,"",IF(AH406&gt;AJ406,E406,H406))</f>
        <v/>
      </c>
      <c r="CG406" s="109" t="str">
        <f>IF(AH406=AJ406,"",IF(AH406&gt;AJ406,H406,E406))</f>
        <v/>
      </c>
    </row>
    <row r="407" spans="1:85" s="109" customFormat="1" hidden="1" outlineLevel="1">
      <c r="A407" s="116">
        <f t="shared" si="641"/>
        <v>41</v>
      </c>
      <c r="B407" s="87">
        <v>405</v>
      </c>
      <c r="C407" s="92">
        <v>7</v>
      </c>
      <c r="D407" s="87"/>
      <c r="E407" s="88" t="e">
        <v>#N/A</v>
      </c>
      <c r="F407" s="92">
        <v>13</v>
      </c>
      <c r="G407" s="87"/>
      <c r="H407" s="88" t="e">
        <v>#N/A</v>
      </c>
      <c r="I407" s="291" t="s">
        <v>82</v>
      </c>
      <c r="J407" s="291" t="s">
        <v>82</v>
      </c>
      <c r="K407" s="291" t="s">
        <v>82</v>
      </c>
      <c r="L407" s="291" t="s">
        <v>82</v>
      </c>
      <c r="M407" s="291" t="s">
        <v>82</v>
      </c>
      <c r="N407" s="285">
        <v>0</v>
      </c>
      <c r="O407" s="285">
        <v>0</v>
      </c>
      <c r="P407" s="285">
        <v>0</v>
      </c>
      <c r="Q407" s="285">
        <v>0</v>
      </c>
      <c r="R407" s="285">
        <v>0</v>
      </c>
      <c r="S407" s="285">
        <v>0</v>
      </c>
      <c r="T407" s="285">
        <v>0</v>
      </c>
      <c r="U407" s="285">
        <v>0</v>
      </c>
      <c r="V407" s="285">
        <v>0</v>
      </c>
      <c r="W407" s="285">
        <v>0</v>
      </c>
      <c r="X407" s="293">
        <v>0</v>
      </c>
      <c r="Y407" s="293">
        <v>0</v>
      </c>
      <c r="Z407" s="293">
        <v>0</v>
      </c>
      <c r="AA407" s="293">
        <v>0</v>
      </c>
      <c r="AB407" s="293">
        <v>0</v>
      </c>
      <c r="AC407" s="293">
        <v>0</v>
      </c>
      <c r="AD407" s="293">
        <v>0</v>
      </c>
      <c r="AE407" s="293">
        <v>0</v>
      </c>
      <c r="AF407" s="293">
        <v>0</v>
      </c>
      <c r="AG407" s="293">
        <v>0</v>
      </c>
      <c r="AH407" s="295">
        <v>0</v>
      </c>
      <c r="AI407" s="295" t="s">
        <v>83</v>
      </c>
      <c r="AJ407" s="295">
        <v>0</v>
      </c>
      <c r="AK407" s="298">
        <f>RANK(AH407,AH407:AJ407,1)-1</f>
        <v>0</v>
      </c>
      <c r="AL407" s="299">
        <f>RANK(AJ407,AH407:AJ407,1)-1</f>
        <v>0</v>
      </c>
      <c r="AT407" s="115"/>
      <c r="AU407" s="300" t="s">
        <v>143</v>
      </c>
      <c r="AV407" s="130" t="e">
        <f t="shared" si="637"/>
        <v>#N/A</v>
      </c>
      <c r="AW407" s="300" t="s">
        <v>143</v>
      </c>
      <c r="AX407" s="130" t="e">
        <f t="shared" si="638"/>
        <v>#N/A</v>
      </c>
      <c r="AY407" s="302" t="str">
        <f>IF(AND(N407=0,O407=0),"",N407&amp;" - "&amp;O407)</f>
        <v/>
      </c>
      <c r="AZ407" s="302" t="str">
        <f>IF(AND(P407=0,Q407=0),"",P407&amp;" - "&amp;Q407)</f>
        <v/>
      </c>
      <c r="BA407" s="302" t="str">
        <f>IF(AND(R407=0,S407=0),"",R407&amp;" - "&amp;S407)</f>
        <v/>
      </c>
      <c r="BB407" s="302" t="str">
        <f>IF(AND(T407=0,U407=0),"",T407&amp;" - "&amp;U407)</f>
        <v/>
      </c>
      <c r="BC407" s="302" t="str">
        <f>IF(AND(V407=0,W407=0),"",V407&amp;" - "&amp;W407)</f>
        <v/>
      </c>
      <c r="BD407" s="309" t="str">
        <f>IF(AND(AH407=0,AJ407=0),"",AH407&amp;" - "&amp;AJ407)</f>
        <v/>
      </c>
      <c r="BE407" s="297">
        <f t="shared" si="652"/>
        <v>0</v>
      </c>
      <c r="BF407" s="297">
        <f t="shared" si="652"/>
        <v>0</v>
      </c>
      <c r="BH407" s="129"/>
      <c r="BI407" s="130" t="e">
        <f t="shared" si="639"/>
        <v>#N/A</v>
      </c>
      <c r="BJ407" s="129"/>
      <c r="BK407" s="130" t="e">
        <f t="shared" si="640"/>
        <v>#N/A</v>
      </c>
      <c r="BL407" s="305" t="str">
        <f t="shared" si="642"/>
        <v/>
      </c>
      <c r="BM407" s="305" t="str">
        <f t="shared" si="643"/>
        <v/>
      </c>
      <c r="BN407" s="305" t="str">
        <f t="shared" si="644"/>
        <v/>
      </c>
      <c r="BO407" s="305" t="str">
        <f t="shared" si="645"/>
        <v/>
      </c>
      <c r="BP407" s="305" t="str">
        <f t="shared" si="646"/>
        <v/>
      </c>
      <c r="BQ407" s="305" t="str">
        <f t="shared" si="647"/>
        <v/>
      </c>
      <c r="BR407" s="305" t="str">
        <f t="shared" si="648"/>
        <v/>
      </c>
      <c r="BS407" s="305" t="str">
        <f t="shared" si="649"/>
        <v/>
      </c>
      <c r="BT407" s="305" t="str">
        <f t="shared" si="650"/>
        <v/>
      </c>
      <c r="BU407" s="305" t="str">
        <f t="shared" si="651"/>
        <v/>
      </c>
      <c r="BV407" s="307" t="str">
        <f>IF(AND(AH407=0,AJ407=0),"",AH407&amp;" - "&amp;AJ407)</f>
        <v/>
      </c>
      <c r="BW407" s="303">
        <f>AK407+BW406</f>
        <v>0</v>
      </c>
      <c r="BX407" s="303">
        <f>AL407+BX406</f>
        <v>0</v>
      </c>
    </row>
    <row r="408" spans="1:85" s="109" customFormat="1" hidden="1" outlineLevel="1">
      <c r="A408" s="116">
        <f t="shared" si="641"/>
        <v>41</v>
      </c>
      <c r="B408" s="87">
        <v>406</v>
      </c>
      <c r="C408" s="92">
        <v>8</v>
      </c>
      <c r="D408" s="87"/>
      <c r="E408" s="88" t="e">
        <v>#N/A</v>
      </c>
      <c r="F408" s="92">
        <v>14</v>
      </c>
      <c r="G408" s="87"/>
      <c r="H408" s="88" t="e">
        <v>#N/A</v>
      </c>
      <c r="I408" s="291"/>
      <c r="J408" s="291"/>
      <c r="K408" s="291"/>
      <c r="L408" s="291"/>
      <c r="M408" s="291"/>
      <c r="N408" s="286"/>
      <c r="O408" s="286"/>
      <c r="P408" s="286"/>
      <c r="Q408" s="286"/>
      <c r="R408" s="286"/>
      <c r="S408" s="286"/>
      <c r="T408" s="286"/>
      <c r="U408" s="286"/>
      <c r="V408" s="286"/>
      <c r="W408" s="286"/>
      <c r="X408" s="294"/>
      <c r="Y408" s="294"/>
      <c r="Z408" s="294"/>
      <c r="AA408" s="294"/>
      <c r="AB408" s="294"/>
      <c r="AC408" s="294"/>
      <c r="AD408" s="294"/>
      <c r="AE408" s="294"/>
      <c r="AF408" s="294"/>
      <c r="AG408" s="294"/>
      <c r="AH408" s="296"/>
      <c r="AI408" s="296"/>
      <c r="AJ408" s="296"/>
      <c r="AK408" s="298"/>
      <c r="AL408" s="299"/>
      <c r="AT408" s="115"/>
      <c r="AU408" s="301"/>
      <c r="AV408" s="130" t="e">
        <f t="shared" si="637"/>
        <v>#N/A</v>
      </c>
      <c r="AW408" s="301"/>
      <c r="AX408" s="130" t="e">
        <f t="shared" si="638"/>
        <v>#N/A</v>
      </c>
      <c r="AY408" s="302"/>
      <c r="AZ408" s="302"/>
      <c r="BA408" s="302"/>
      <c r="BB408" s="302"/>
      <c r="BC408" s="302"/>
      <c r="BD408" s="309"/>
      <c r="BE408" s="297"/>
      <c r="BF408" s="297"/>
      <c r="BH408" s="129"/>
      <c r="BI408" s="130" t="e">
        <f t="shared" si="639"/>
        <v>#N/A</v>
      </c>
      <c r="BJ408" s="129"/>
      <c r="BK408" s="130" t="e">
        <f t="shared" si="640"/>
        <v>#N/A</v>
      </c>
      <c r="BL408" s="306" t="str">
        <f t="shared" si="642"/>
        <v/>
      </c>
      <c r="BM408" s="306" t="str">
        <f t="shared" si="643"/>
        <v/>
      </c>
      <c r="BN408" s="306" t="str">
        <f t="shared" si="644"/>
        <v/>
      </c>
      <c r="BO408" s="306" t="str">
        <f t="shared" si="645"/>
        <v/>
      </c>
      <c r="BP408" s="306" t="str">
        <f t="shared" si="646"/>
        <v/>
      </c>
      <c r="BQ408" s="306" t="str">
        <f t="shared" si="647"/>
        <v/>
      </c>
      <c r="BR408" s="306" t="str">
        <f t="shared" si="648"/>
        <v/>
      </c>
      <c r="BS408" s="306" t="str">
        <f t="shared" si="649"/>
        <v/>
      </c>
      <c r="BT408" s="306" t="str">
        <f t="shared" si="650"/>
        <v/>
      </c>
      <c r="BU408" s="306" t="str">
        <f t="shared" si="651"/>
        <v/>
      </c>
      <c r="BV408" s="308"/>
      <c r="BW408" s="304"/>
      <c r="BX408" s="304"/>
    </row>
    <row r="409" spans="1:85" s="109" customFormat="1" hidden="1" outlineLevel="1">
      <c r="A409" s="116">
        <f t="shared" si="641"/>
        <v>41</v>
      </c>
      <c r="B409" s="87">
        <v>407</v>
      </c>
      <c r="C409" s="87">
        <v>4</v>
      </c>
      <c r="D409" s="87" t="s">
        <v>77</v>
      </c>
      <c r="E409" s="88" t="e">
        <v>#N/A</v>
      </c>
      <c r="F409" s="87">
        <v>10</v>
      </c>
      <c r="G409" s="87" t="s">
        <v>85</v>
      </c>
      <c r="H409" s="88" t="e">
        <v>#N/A</v>
      </c>
      <c r="I409" s="89" t="s">
        <v>82</v>
      </c>
      <c r="J409" s="89" t="s">
        <v>82</v>
      </c>
      <c r="K409" s="89" t="s">
        <v>82</v>
      </c>
      <c r="L409" s="89" t="s">
        <v>82</v>
      </c>
      <c r="M409" s="89" t="s">
        <v>82</v>
      </c>
      <c r="N409" s="87">
        <v>0</v>
      </c>
      <c r="O409" s="87">
        <v>0</v>
      </c>
      <c r="P409" s="87">
        <v>0</v>
      </c>
      <c r="Q409" s="87">
        <v>0</v>
      </c>
      <c r="R409" s="87">
        <v>0</v>
      </c>
      <c r="S409" s="87">
        <v>0</v>
      </c>
      <c r="T409" s="87">
        <v>0</v>
      </c>
      <c r="U409" s="87">
        <v>0</v>
      </c>
      <c r="V409" s="87">
        <v>0</v>
      </c>
      <c r="W409" s="87">
        <v>0</v>
      </c>
      <c r="X409" s="90">
        <v>0</v>
      </c>
      <c r="Y409" s="90">
        <v>0</v>
      </c>
      <c r="Z409" s="90">
        <v>0</v>
      </c>
      <c r="AA409" s="90">
        <v>0</v>
      </c>
      <c r="AB409" s="90">
        <v>0</v>
      </c>
      <c r="AC409" s="90">
        <v>0</v>
      </c>
      <c r="AD409" s="90">
        <v>0</v>
      </c>
      <c r="AE409" s="90">
        <v>0</v>
      </c>
      <c r="AF409" s="90">
        <v>0</v>
      </c>
      <c r="AG409" s="90">
        <v>0</v>
      </c>
      <c r="AH409" s="91">
        <v>0</v>
      </c>
      <c r="AI409" s="91" t="s">
        <v>83</v>
      </c>
      <c r="AJ409" s="91">
        <v>0</v>
      </c>
      <c r="AK409" s="128">
        <f>RANK(AH409,AH409:AJ409,1)-1</f>
        <v>0</v>
      </c>
      <c r="AL409" s="128">
        <f>RANK(AJ409,AH409:AJ409,1)-1</f>
        <v>0</v>
      </c>
      <c r="AM409" s="114"/>
      <c r="AN409" s="114"/>
      <c r="AO409" s="139"/>
      <c r="AP409" s="139"/>
      <c r="AQ409" s="139"/>
      <c r="AR409" s="139"/>
      <c r="AT409" s="115"/>
      <c r="AU409" s="129" t="str">
        <f>D409</f>
        <v>A</v>
      </c>
      <c r="AV409" s="130" t="e">
        <f t="shared" si="637"/>
        <v>#N/A</v>
      </c>
      <c r="AW409" s="129" t="str">
        <f>G409</f>
        <v>X</v>
      </c>
      <c r="AX409" s="130" t="e">
        <f t="shared" si="638"/>
        <v>#N/A</v>
      </c>
      <c r="AY409" s="129" t="str">
        <f>IF(AND(N409=0,O409=0),"",N409&amp;" - "&amp;O409)</f>
        <v/>
      </c>
      <c r="AZ409" s="129" t="str">
        <f>IF(AND(P409=0,Q409=0),"",P409&amp;" - "&amp;Q409)</f>
        <v/>
      </c>
      <c r="BA409" s="129" t="str">
        <f>IF(AND(R409=0,S409=0),"",R409&amp;" - "&amp;S409)</f>
        <v/>
      </c>
      <c r="BB409" s="129" t="str">
        <f>IF(AND(T409=0,U409=0),"",T409&amp;" - "&amp;U409)</f>
        <v/>
      </c>
      <c r="BC409" s="129" t="str">
        <f>IF(AND(V409=0,W409=0),"",V409&amp;" - "&amp;W409)</f>
        <v/>
      </c>
      <c r="BD409" s="131" t="str">
        <f>IF(AND(AH409=0,AJ409=0),"",AH409&amp;" - "&amp;AJ409)</f>
        <v/>
      </c>
      <c r="BE409" s="132">
        <f>BE407+AK409</f>
        <v>0</v>
      </c>
      <c r="BF409" s="132">
        <f>BF407+AL409</f>
        <v>0</v>
      </c>
      <c r="BH409" s="129" t="str">
        <f>D409</f>
        <v>A</v>
      </c>
      <c r="BI409" s="130" t="e">
        <f t="shared" si="639"/>
        <v>#N/A</v>
      </c>
      <c r="BJ409" s="129" t="str">
        <f>G409</f>
        <v>X</v>
      </c>
      <c r="BK409" s="130" t="e">
        <f t="shared" si="640"/>
        <v>#N/A</v>
      </c>
      <c r="BL409" s="135" t="str">
        <f t="shared" si="642"/>
        <v/>
      </c>
      <c r="BM409" s="135" t="str">
        <f t="shared" si="643"/>
        <v/>
      </c>
      <c r="BN409" s="135" t="str">
        <f t="shared" si="644"/>
        <v/>
      </c>
      <c r="BO409" s="135" t="str">
        <f t="shared" si="645"/>
        <v/>
      </c>
      <c r="BP409" s="135" t="str">
        <f t="shared" si="646"/>
        <v/>
      </c>
      <c r="BQ409" s="135" t="str">
        <f t="shared" si="647"/>
        <v/>
      </c>
      <c r="BR409" s="135" t="str">
        <f t="shared" si="648"/>
        <v/>
      </c>
      <c r="BS409" s="135" t="str">
        <f t="shared" si="649"/>
        <v/>
      </c>
      <c r="BT409" s="135" t="str">
        <f t="shared" si="650"/>
        <v/>
      </c>
      <c r="BU409" s="135" t="str">
        <f t="shared" si="651"/>
        <v/>
      </c>
      <c r="BV409" s="136" t="str">
        <f>IF(AND(AH409=0,AJ409=0),"",AH409&amp;" - "&amp;AJ409)</f>
        <v/>
      </c>
      <c r="BW409" s="138">
        <f>BW407+AK409</f>
        <v>0</v>
      </c>
      <c r="BX409" s="138">
        <f>AL409+BX407</f>
        <v>0</v>
      </c>
      <c r="BZ409" s="109" t="str">
        <f>IF(BL409="","",BI409)</f>
        <v/>
      </c>
      <c r="CA409" s="109" t="str">
        <f>IF(BZ409="","",CA404)</f>
        <v/>
      </c>
      <c r="CB409" s="109" t="str">
        <f>IF(BL409="","",BK409)</f>
        <v/>
      </c>
      <c r="CC409" s="109" t="str">
        <f>IF(CB409="","",CC404)</f>
        <v/>
      </c>
      <c r="CF409" s="109" t="str">
        <f>IF(AH409=AJ409,"",IF(AH409&gt;AJ409,E409,H409))</f>
        <v/>
      </c>
      <c r="CG409" s="109" t="str">
        <f>IF(AH409=AJ409,"",IF(AH409&gt;AJ409,H409,E409))</f>
        <v/>
      </c>
    </row>
    <row r="410" spans="1:85" hidden="1" outlineLevel="1">
      <c r="A410" s="116">
        <f t="shared" si="641"/>
        <v>41</v>
      </c>
      <c r="B410" s="87">
        <v>408</v>
      </c>
      <c r="C410" s="93">
        <v>6</v>
      </c>
      <c r="D410" s="93" t="s">
        <v>87</v>
      </c>
      <c r="E410" s="88" t="e">
        <v>#N/A</v>
      </c>
      <c r="F410" s="93">
        <v>11</v>
      </c>
      <c r="G410" s="93" t="s">
        <v>78</v>
      </c>
      <c r="H410" s="88" t="e">
        <v>#N/A</v>
      </c>
      <c r="I410" s="89" t="s">
        <v>82</v>
      </c>
      <c r="J410" s="89" t="s">
        <v>82</v>
      </c>
      <c r="K410" s="89" t="s">
        <v>82</v>
      </c>
      <c r="L410" s="89" t="s">
        <v>82</v>
      </c>
      <c r="M410" s="89" t="s">
        <v>82</v>
      </c>
      <c r="N410" s="87">
        <v>0</v>
      </c>
      <c r="O410" s="87">
        <v>0</v>
      </c>
      <c r="P410" s="87">
        <v>0</v>
      </c>
      <c r="Q410" s="87">
        <v>0</v>
      </c>
      <c r="R410" s="87">
        <v>0</v>
      </c>
      <c r="S410" s="87">
        <v>0</v>
      </c>
      <c r="T410" s="87">
        <v>0</v>
      </c>
      <c r="U410" s="87">
        <v>0</v>
      </c>
      <c r="V410" s="87">
        <v>0</v>
      </c>
      <c r="W410" s="87">
        <v>0</v>
      </c>
      <c r="X410" s="90">
        <v>0</v>
      </c>
      <c r="Y410" s="90">
        <v>0</v>
      </c>
      <c r="Z410" s="90">
        <v>0</v>
      </c>
      <c r="AA410" s="90">
        <v>0</v>
      </c>
      <c r="AB410" s="90">
        <v>0</v>
      </c>
      <c r="AC410" s="90">
        <v>0</v>
      </c>
      <c r="AD410" s="90">
        <v>0</v>
      </c>
      <c r="AE410" s="90">
        <v>0</v>
      </c>
      <c r="AF410" s="90">
        <v>0</v>
      </c>
      <c r="AG410" s="90">
        <v>0</v>
      </c>
      <c r="AH410" s="91">
        <v>0</v>
      </c>
      <c r="AI410" s="91" t="s">
        <v>83</v>
      </c>
      <c r="AJ410" s="91">
        <v>0</v>
      </c>
      <c r="AK410" s="128">
        <f>RANK(AH410,AH410:AJ410,1)-1</f>
        <v>0</v>
      </c>
      <c r="AL410" s="128">
        <f>RANK(AJ410,AH410:AJ410,1)-1</f>
        <v>0</v>
      </c>
      <c r="AT410" s="115"/>
      <c r="AU410" s="129" t="str">
        <f>D410</f>
        <v>C</v>
      </c>
      <c r="AV410" s="130" t="e">
        <f t="shared" si="637"/>
        <v>#N/A</v>
      </c>
      <c r="AW410" s="129" t="str">
        <f>G410</f>
        <v>Y</v>
      </c>
      <c r="AX410" s="130" t="e">
        <f t="shared" si="638"/>
        <v>#N/A</v>
      </c>
      <c r="AY410" s="129" t="str">
        <f>IF(AND(N410=0,O410=0),"",N410&amp;" - "&amp;O410)</f>
        <v/>
      </c>
      <c r="AZ410" s="129" t="str">
        <f>IF(AND(P410=0,Q410=0),"",P410&amp;" - "&amp;Q410)</f>
        <v/>
      </c>
      <c r="BA410" s="129" t="str">
        <f>IF(AND(R410=0,S410=0),"",R410&amp;" - "&amp;S410)</f>
        <v/>
      </c>
      <c r="BB410" s="129" t="str">
        <f>IF(AND(T410=0,U410=0),"",T410&amp;" - "&amp;U410)</f>
        <v/>
      </c>
      <c r="BC410" s="129" t="str">
        <f>IF(AND(V410=0,W410=0),"",V410&amp;" - "&amp;W410)</f>
        <v/>
      </c>
      <c r="BD410" s="131" t="str">
        <f>IF(AND(AH410=0,AJ410=0),"",AH410&amp;" - "&amp;AJ410)</f>
        <v/>
      </c>
      <c r="BE410" s="132">
        <f>BE409+AK410</f>
        <v>0</v>
      </c>
      <c r="BF410" s="132">
        <f>BF409+AL410</f>
        <v>0</v>
      </c>
      <c r="BH410" s="129" t="str">
        <f>D410</f>
        <v>C</v>
      </c>
      <c r="BI410" s="130" t="e">
        <f t="shared" si="639"/>
        <v>#N/A</v>
      </c>
      <c r="BJ410" s="129" t="str">
        <f>G410</f>
        <v>Y</v>
      </c>
      <c r="BK410" s="130" t="e">
        <f t="shared" si="640"/>
        <v>#N/A</v>
      </c>
      <c r="BL410" s="135" t="str">
        <f t="shared" si="642"/>
        <v/>
      </c>
      <c r="BM410" s="135" t="str">
        <f t="shared" si="643"/>
        <v/>
      </c>
      <c r="BN410" s="135" t="str">
        <f t="shared" si="644"/>
        <v/>
      </c>
      <c r="BO410" s="135" t="str">
        <f t="shared" si="645"/>
        <v/>
      </c>
      <c r="BP410" s="135" t="str">
        <f t="shared" si="646"/>
        <v/>
      </c>
      <c r="BQ410" s="135" t="str">
        <f t="shared" si="647"/>
        <v/>
      </c>
      <c r="BR410" s="135" t="str">
        <f t="shared" si="648"/>
        <v/>
      </c>
      <c r="BS410" s="135" t="str">
        <f t="shared" si="649"/>
        <v/>
      </c>
      <c r="BT410" s="135" t="str">
        <f t="shared" si="650"/>
        <v/>
      </c>
      <c r="BU410" s="135" t="str">
        <f t="shared" si="651"/>
        <v/>
      </c>
      <c r="BV410" s="136" t="str">
        <f>IF(AND(AH410=0,AJ410=0),"",AH410&amp;" - "&amp;AJ410)</f>
        <v/>
      </c>
      <c r="BW410" s="138">
        <f>BW409+AK410</f>
        <v>0</v>
      </c>
      <c r="BX410" s="138">
        <f>AL410+BX409</f>
        <v>0</v>
      </c>
      <c r="BZ410" s="109" t="str">
        <f>IF(BL410="","",BI410)</f>
        <v/>
      </c>
      <c r="CA410" s="109" t="str">
        <f>IF(BZ410="","",CA404)</f>
        <v/>
      </c>
      <c r="CB410" s="109" t="str">
        <f>IF(BL410="","",BK410)</f>
        <v/>
      </c>
      <c r="CC410" s="109" t="str">
        <f>IF(CB410="","",CC404)</f>
        <v/>
      </c>
      <c r="CF410" s="109" t="str">
        <f>IF(AH410=AJ410,"",IF(AH410&gt;AJ410,E410,H410))</f>
        <v/>
      </c>
      <c r="CG410" s="109" t="str">
        <f>IF(AH410=AJ410,"",IF(AH410&gt;AJ410,H410,E410))</f>
        <v/>
      </c>
    </row>
    <row r="411" spans="1:85" hidden="1" outlineLevel="1">
      <c r="A411" s="153">
        <f t="shared" si="641"/>
        <v>41</v>
      </c>
      <c r="B411" s="96">
        <v>409</v>
      </c>
      <c r="C411" s="94">
        <v>5</v>
      </c>
      <c r="D411" s="94" t="s">
        <v>84</v>
      </c>
      <c r="E411" s="95" t="e">
        <v>#N/A</v>
      </c>
      <c r="F411" s="94">
        <v>12</v>
      </c>
      <c r="G411" s="94" t="s">
        <v>88</v>
      </c>
      <c r="H411" s="95" t="e">
        <v>#N/A</v>
      </c>
      <c r="I411" s="89" t="s">
        <v>82</v>
      </c>
      <c r="J411" s="89" t="s">
        <v>82</v>
      </c>
      <c r="K411" s="89" t="s">
        <v>82</v>
      </c>
      <c r="L411" s="89" t="s">
        <v>82</v>
      </c>
      <c r="M411" s="89" t="s">
        <v>82</v>
      </c>
      <c r="N411" s="96">
        <v>0</v>
      </c>
      <c r="O411" s="96">
        <v>0</v>
      </c>
      <c r="P411" s="96">
        <v>0</v>
      </c>
      <c r="Q411" s="96">
        <v>0</v>
      </c>
      <c r="R411" s="96">
        <v>0</v>
      </c>
      <c r="S411" s="96">
        <v>0</v>
      </c>
      <c r="T411" s="96">
        <v>0</v>
      </c>
      <c r="U411" s="96">
        <v>0</v>
      </c>
      <c r="V411" s="96">
        <v>0</v>
      </c>
      <c r="W411" s="96">
        <v>0</v>
      </c>
      <c r="X411" s="97">
        <v>0</v>
      </c>
      <c r="Y411" s="97">
        <v>0</v>
      </c>
      <c r="Z411" s="97">
        <v>0</v>
      </c>
      <c r="AA411" s="97">
        <v>0</v>
      </c>
      <c r="AB411" s="97">
        <v>0</v>
      </c>
      <c r="AC411" s="97">
        <v>0</v>
      </c>
      <c r="AD411" s="97">
        <v>0</v>
      </c>
      <c r="AE411" s="97">
        <v>0</v>
      </c>
      <c r="AF411" s="97">
        <v>0</v>
      </c>
      <c r="AG411" s="97">
        <v>0</v>
      </c>
      <c r="AH411" s="98">
        <v>0</v>
      </c>
      <c r="AI411" s="98" t="s">
        <v>83</v>
      </c>
      <c r="AJ411" s="98">
        <v>0</v>
      </c>
      <c r="AK411" s="128">
        <f>RANK(AH411,AH411:AJ411,1)-1</f>
        <v>0</v>
      </c>
      <c r="AL411" s="128">
        <f>RANK(AJ411,AH411:AJ411,1)-1</f>
        <v>0</v>
      </c>
      <c r="AM411" s="142">
        <v>1</v>
      </c>
      <c r="AN411" s="142">
        <v>1</v>
      </c>
      <c r="AT411" s="115"/>
      <c r="AU411" s="129" t="str">
        <f>D411</f>
        <v>B</v>
      </c>
      <c r="AV411" s="130" t="e">
        <f t="shared" si="637"/>
        <v>#N/A</v>
      </c>
      <c r="AW411" s="129" t="str">
        <f>G411</f>
        <v>Z</v>
      </c>
      <c r="AX411" s="130" t="e">
        <f t="shared" si="638"/>
        <v>#N/A</v>
      </c>
      <c r="AY411" s="129" t="str">
        <f>IF(AND(N411=0,O411=0),"",N411&amp;" - "&amp;O411)</f>
        <v/>
      </c>
      <c r="AZ411" s="129" t="str">
        <f>IF(AND(P411=0,Q411=0),"",P411&amp;" - "&amp;Q411)</f>
        <v/>
      </c>
      <c r="BA411" s="129" t="str">
        <f>IF(AND(R411=0,S411=0),"",R411&amp;" - "&amp;S411)</f>
        <v/>
      </c>
      <c r="BB411" s="129" t="str">
        <f>IF(AND(T411=0,U411=0),"",T411&amp;" - "&amp;U411)</f>
        <v/>
      </c>
      <c r="BC411" s="129" t="str">
        <f>IF(AND(V411=0,W411=0),"",V411&amp;" - "&amp;W411)</f>
        <v/>
      </c>
      <c r="BD411" s="131" t="str">
        <f>IF(AND(AH411=0,AJ411=0),"",AH411&amp;" - "&amp;AJ411)</f>
        <v/>
      </c>
      <c r="BE411" s="132">
        <f>BE410+AK411</f>
        <v>0</v>
      </c>
      <c r="BF411" s="132">
        <f>BF410+AL411</f>
        <v>0</v>
      </c>
      <c r="BH411" s="129" t="str">
        <f>D411</f>
        <v>B</v>
      </c>
      <c r="BI411" s="130" t="e">
        <f t="shared" si="639"/>
        <v>#N/A</v>
      </c>
      <c r="BJ411" s="129" t="str">
        <f>G411</f>
        <v>Z</v>
      </c>
      <c r="BK411" s="130" t="e">
        <f t="shared" si="640"/>
        <v>#N/A</v>
      </c>
      <c r="BL411" s="135" t="str">
        <f t="shared" si="642"/>
        <v/>
      </c>
      <c r="BM411" s="135" t="str">
        <f t="shared" si="643"/>
        <v/>
      </c>
      <c r="BN411" s="135" t="str">
        <f t="shared" si="644"/>
        <v/>
      </c>
      <c r="BO411" s="135" t="str">
        <f t="shared" si="645"/>
        <v/>
      </c>
      <c r="BP411" s="135" t="str">
        <f t="shared" si="646"/>
        <v/>
      </c>
      <c r="BQ411" s="135" t="str">
        <f t="shared" si="647"/>
        <v/>
      </c>
      <c r="BR411" s="135" t="str">
        <f t="shared" si="648"/>
        <v/>
      </c>
      <c r="BS411" s="135" t="str">
        <f t="shared" si="649"/>
        <v/>
      </c>
      <c r="BT411" s="135" t="str">
        <f t="shared" si="650"/>
        <v/>
      </c>
      <c r="BU411" s="135" t="str">
        <f t="shared" si="651"/>
        <v/>
      </c>
      <c r="BV411" s="136" t="str">
        <f>IF(AND(AH411=0,AJ411=0),"",AH411&amp;" - "&amp;AJ411)</f>
        <v/>
      </c>
      <c r="BW411" s="138">
        <f>BW410+AK411</f>
        <v>0</v>
      </c>
      <c r="BX411" s="138">
        <f>AL411+BX410</f>
        <v>0</v>
      </c>
      <c r="BZ411" s="109" t="str">
        <f>IF(BL411="","",BI411)</f>
        <v/>
      </c>
      <c r="CA411" s="109" t="str">
        <f>IF(BZ411="","",CA404)</f>
        <v/>
      </c>
      <c r="CB411" s="109" t="str">
        <f>IF(BL411="","",BK411)</f>
        <v/>
      </c>
      <c r="CC411" s="109" t="str">
        <f>IF(CB411="","",CC404)</f>
        <v/>
      </c>
      <c r="CF411" s="109" t="str">
        <f>IF(AH411=AJ411,"",IF(AH411&gt;AJ411,E411,H411))</f>
        <v/>
      </c>
      <c r="CG411" s="109" t="str">
        <f>IF(AH411=AJ411,"",IF(AH411&gt;AJ411,H411,E411))</f>
        <v/>
      </c>
    </row>
    <row r="412" spans="1:85" hidden="1" outlineLevel="1">
      <c r="A412" s="154">
        <f t="shared" si="641"/>
        <v>41</v>
      </c>
      <c r="B412" s="101">
        <v>410</v>
      </c>
      <c r="C412" s="99"/>
      <c r="D412" s="99"/>
      <c r="E412" s="99"/>
      <c r="F412" s="99"/>
      <c r="G412" s="99"/>
      <c r="H412" s="99"/>
      <c r="I412" s="100"/>
      <c r="J412" s="100"/>
      <c r="K412" s="100"/>
      <c r="L412" s="100"/>
      <c r="M412" s="100"/>
      <c r="N412" s="101"/>
      <c r="O412" s="101"/>
      <c r="P412" s="101"/>
      <c r="Q412" s="101"/>
      <c r="R412" s="101"/>
      <c r="S412" s="101"/>
      <c r="T412" s="101"/>
      <c r="U412" s="101"/>
      <c r="V412" s="101"/>
      <c r="W412" s="101"/>
      <c r="X412" s="102"/>
      <c r="Y412" s="102"/>
      <c r="Z412" s="102"/>
      <c r="AA412" s="102"/>
      <c r="AB412" s="102"/>
      <c r="AC412" s="102"/>
      <c r="AD412" s="102"/>
      <c r="AE412" s="102"/>
      <c r="AF412" s="102"/>
      <c r="AG412" s="102"/>
      <c r="AH412" s="103"/>
      <c r="AI412" s="103"/>
      <c r="AJ412" s="104"/>
      <c r="AK412" s="144">
        <f>SUM(AK404:AK411)</f>
        <v>0</v>
      </c>
      <c r="AL412" s="144">
        <f>SUM(AL404:AL411)</f>
        <v>0</v>
      </c>
      <c r="AM412" s="145" t="str">
        <f>IF(OR(ISNA(E404),AK412=AL412),"",IF(D403&lt;G403,AK412&amp;" - "&amp;AL412,AL412&amp;" - "&amp;AK412))</f>
        <v/>
      </c>
      <c r="AN412" s="145" t="str">
        <f>IF(OR(ISNA(E404),AK412=AL412),"",IF(VALUE(LEFT(AM412))&gt;VALUE(RIGHT(AM412)),2,1))</f>
        <v/>
      </c>
      <c r="AT412" s="146"/>
      <c r="AU412" s="147"/>
      <c r="AV412" s="148"/>
      <c r="AW412" s="147"/>
      <c r="AX412" s="148"/>
      <c r="AY412" s="147"/>
      <c r="AZ412" s="147"/>
      <c r="BA412" s="147"/>
      <c r="BB412" s="147"/>
      <c r="BC412" s="149"/>
      <c r="BD412" s="150"/>
      <c r="BE412" s="151"/>
      <c r="BF412" s="151"/>
      <c r="BZ412" t="s">
        <v>140</v>
      </c>
      <c r="CF412" s="109" t="s">
        <v>140</v>
      </c>
      <c r="CG412" s="109"/>
    </row>
    <row r="413" spans="1:85" s="109" customFormat="1" hidden="1" outlineLevel="1">
      <c r="A413" s="152">
        <f>A403+1</f>
        <v>42</v>
      </c>
      <c r="B413" s="79">
        <v>411</v>
      </c>
      <c r="C413" s="79">
        <v>3</v>
      </c>
      <c r="D413" s="80">
        <v>3</v>
      </c>
      <c r="E413" s="81" t="s">
        <v>46</v>
      </c>
      <c r="F413" s="79">
        <v>9</v>
      </c>
      <c r="G413" s="80">
        <v>6</v>
      </c>
      <c r="H413" s="81" t="s">
        <v>60</v>
      </c>
      <c r="I413" s="82"/>
      <c r="J413" s="83"/>
      <c r="K413" s="83"/>
      <c r="L413" s="83"/>
      <c r="M413" s="83"/>
      <c r="N413" s="84"/>
      <c r="O413" s="84"/>
      <c r="P413" s="84"/>
      <c r="Q413" s="84"/>
      <c r="R413" s="84"/>
      <c r="S413" s="84"/>
      <c r="T413" s="84"/>
      <c r="U413" s="84"/>
      <c r="V413" s="84"/>
      <c r="W413" s="84"/>
      <c r="X413" s="85"/>
      <c r="Y413" s="85"/>
      <c r="Z413" s="85"/>
      <c r="AA413" s="85"/>
      <c r="AB413" s="85"/>
      <c r="AC413" s="85"/>
      <c r="AD413" s="85"/>
      <c r="AE413" s="85"/>
      <c r="AF413" s="85"/>
      <c r="AG413" s="85"/>
      <c r="AH413" s="85"/>
      <c r="AI413" s="85"/>
      <c r="AJ413" s="86"/>
      <c r="AO413" s="109" t="s">
        <v>132</v>
      </c>
      <c r="AP413" s="109" t="s">
        <v>132</v>
      </c>
      <c r="AT413" s="119" t="str">
        <f>"Match no "&amp;A413</f>
        <v>Match no 42</v>
      </c>
      <c r="AU413" s="120">
        <f>BE421</f>
        <v>4</v>
      </c>
      <c r="AV413" s="121" t="str">
        <f t="shared" ref="AV413:AV421" si="653">E413</f>
        <v>LTK Narova</v>
      </c>
      <c r="AW413" s="120">
        <f>BF421</f>
        <v>0</v>
      </c>
      <c r="AX413" s="121" t="str">
        <f t="shared" ref="AX413:AX421" si="654">H413</f>
        <v>Lauatennisekeskus</v>
      </c>
      <c r="AY413" s="122" t="s">
        <v>133</v>
      </c>
      <c r="AZ413" s="122" t="s">
        <v>134</v>
      </c>
      <c r="BA413" s="122" t="s">
        <v>135</v>
      </c>
      <c r="BB413" s="122" t="s">
        <v>136</v>
      </c>
      <c r="BC413" s="122" t="s">
        <v>137</v>
      </c>
      <c r="BD413" s="123" t="s">
        <v>138</v>
      </c>
      <c r="BE413" s="292" t="s">
        <v>139</v>
      </c>
      <c r="BF413" s="292"/>
      <c r="BH413" s="124">
        <f>AK422</f>
        <v>4</v>
      </c>
      <c r="BI413" s="125" t="str">
        <f t="shared" ref="BI413:BI421" si="655">E413</f>
        <v>LTK Narova</v>
      </c>
      <c r="BJ413" s="124">
        <f>AL422</f>
        <v>0</v>
      </c>
      <c r="BK413" s="125" t="str">
        <f t="shared" ref="BK413:BK421" si="656">H413</f>
        <v>Lauatennisekeskus</v>
      </c>
      <c r="BL413" s="287" t="s">
        <v>133</v>
      </c>
      <c r="BM413" s="288"/>
      <c r="BN413" s="287" t="s">
        <v>134</v>
      </c>
      <c r="BO413" s="288"/>
      <c r="BP413" s="287" t="s">
        <v>135</v>
      </c>
      <c r="BQ413" s="288"/>
      <c r="BR413" s="287" t="s">
        <v>136</v>
      </c>
      <c r="BS413" s="288"/>
      <c r="BT413" s="287" t="s">
        <v>137</v>
      </c>
      <c r="BU413" s="288"/>
      <c r="BV413" s="126" t="s">
        <v>138</v>
      </c>
      <c r="BW413" s="289" t="s">
        <v>139</v>
      </c>
      <c r="BX413" s="290"/>
      <c r="BZ413" s="109" t="s">
        <v>140</v>
      </c>
      <c r="CF413" s="109" t="s">
        <v>140</v>
      </c>
    </row>
    <row r="414" spans="1:85" s="109" customFormat="1" hidden="1" outlineLevel="1">
      <c r="A414" s="116">
        <f t="shared" ref="A414:A422" si="657">A404+1</f>
        <v>42</v>
      </c>
      <c r="B414" s="87">
        <v>412</v>
      </c>
      <c r="C414" s="87">
        <v>4</v>
      </c>
      <c r="D414" s="87" t="s">
        <v>77</v>
      </c>
      <c r="E414" s="88" t="s">
        <v>117</v>
      </c>
      <c r="F414" s="87">
        <v>11</v>
      </c>
      <c r="G414" s="87" t="s">
        <v>78</v>
      </c>
      <c r="H414" s="88" t="s">
        <v>124</v>
      </c>
      <c r="I414" s="89" t="s">
        <v>96</v>
      </c>
      <c r="J414" s="89" t="s">
        <v>101</v>
      </c>
      <c r="K414" s="89" t="s">
        <v>101</v>
      </c>
      <c r="L414" s="89" t="s">
        <v>82</v>
      </c>
      <c r="M414" s="89" t="s">
        <v>82</v>
      </c>
      <c r="N414" s="87">
        <v>11</v>
      </c>
      <c r="O414" s="87">
        <v>5</v>
      </c>
      <c r="P414" s="87">
        <v>11</v>
      </c>
      <c r="Q414" s="87">
        <v>2</v>
      </c>
      <c r="R414" s="87">
        <v>11</v>
      </c>
      <c r="S414" s="87">
        <v>2</v>
      </c>
      <c r="T414" s="87">
        <v>0</v>
      </c>
      <c r="U414" s="87">
        <v>0</v>
      </c>
      <c r="V414" s="87">
        <v>0</v>
      </c>
      <c r="W414" s="87">
        <v>0</v>
      </c>
      <c r="X414" s="90">
        <v>1</v>
      </c>
      <c r="Y414" s="90">
        <v>1</v>
      </c>
      <c r="Z414" s="90">
        <v>1</v>
      </c>
      <c r="AA414" s="90">
        <v>0</v>
      </c>
      <c r="AB414" s="90">
        <v>0</v>
      </c>
      <c r="AC414" s="90">
        <v>0</v>
      </c>
      <c r="AD414" s="90">
        <v>0</v>
      </c>
      <c r="AE414" s="90">
        <v>0</v>
      </c>
      <c r="AF414" s="90">
        <v>0</v>
      </c>
      <c r="AG414" s="90">
        <v>0</v>
      </c>
      <c r="AH414" s="91">
        <v>3</v>
      </c>
      <c r="AI414" s="91" t="s">
        <v>83</v>
      </c>
      <c r="AJ414" s="91">
        <v>0</v>
      </c>
      <c r="AK414" s="128">
        <f>RANK(AH414,AH414:AJ414,1)-1</f>
        <v>1</v>
      </c>
      <c r="AL414" s="128">
        <f>RANK(AJ414,AH414:AJ414,1)-1</f>
        <v>0</v>
      </c>
      <c r="AT414" s="115" t="str">
        <f>VLOOKUP(A413,Voor,4)&amp;" kell "&amp;TEXT(VLOOKUP(A413,Voor,5),"hh:mm")</f>
        <v>IV voor kell 17:30</v>
      </c>
      <c r="AU414" s="129" t="str">
        <f>D414</f>
        <v>A</v>
      </c>
      <c r="AV414" s="130" t="str">
        <f t="shared" si="653"/>
        <v>Vitalia REINOL</v>
      </c>
      <c r="AW414" s="129" t="str">
        <f>G414</f>
        <v>Y</v>
      </c>
      <c r="AX414" s="130" t="str">
        <f t="shared" si="654"/>
        <v>Kristi ERNITS (laen)</v>
      </c>
      <c r="AY414" s="129" t="str">
        <f>IF(AND(N414=0,O414=0),"",N414&amp;" - "&amp;O414)</f>
        <v>11 - 5</v>
      </c>
      <c r="AZ414" s="129" t="str">
        <f>IF(AND(P414=0,Q414=0),"",P414&amp;" - "&amp;Q414)</f>
        <v>11 - 2</v>
      </c>
      <c r="BA414" s="129" t="str">
        <f>IF(AND(R414=0,S414=0),"",R414&amp;" - "&amp;S414)</f>
        <v>11 - 2</v>
      </c>
      <c r="BB414" s="129" t="str">
        <f>IF(AND(T414=0,U414=0),"",T414&amp;" - "&amp;U414)</f>
        <v/>
      </c>
      <c r="BC414" s="129" t="str">
        <f>IF(AND(V414=0,W414=0),"",V414&amp;" - "&amp;W414)</f>
        <v/>
      </c>
      <c r="BD414" s="131" t="str">
        <f>IF(AND(AH414=0,AJ414=0),"",AH414&amp;" - "&amp;AJ414)</f>
        <v>3 - 0</v>
      </c>
      <c r="BE414" s="132">
        <f>AK414</f>
        <v>1</v>
      </c>
      <c r="BF414" s="132">
        <f>AL414</f>
        <v>0</v>
      </c>
      <c r="BH414" s="133" t="str">
        <f>D414</f>
        <v>A</v>
      </c>
      <c r="BI414" s="134" t="str">
        <f t="shared" si="655"/>
        <v>Vitalia REINOL</v>
      </c>
      <c r="BJ414" s="133" t="str">
        <f>G414</f>
        <v>Y</v>
      </c>
      <c r="BK414" s="134" t="str">
        <f t="shared" si="656"/>
        <v>Kristi ERNITS (laen)</v>
      </c>
      <c r="BL414" s="135">
        <f t="shared" ref="BL414:BL421" si="658">IF(AND(N414=0,O414=0),"",N414)</f>
        <v>11</v>
      </c>
      <c r="BM414" s="135">
        <f t="shared" ref="BM414:BM421" si="659">IF(AND(N414=0,O414=0),"",O414)</f>
        <v>5</v>
      </c>
      <c r="BN414" s="135">
        <f t="shared" ref="BN414:BN421" si="660">IF(AND(P414=0,Q414=0),"",P414)</f>
        <v>11</v>
      </c>
      <c r="BO414" s="135">
        <f t="shared" ref="BO414:BO421" si="661">IF(AND(P414=0,Q414=0),"",Q414)</f>
        <v>2</v>
      </c>
      <c r="BP414" s="135">
        <f t="shared" ref="BP414:BP421" si="662">IF(AND(R414=0,S414=0),"",R414)</f>
        <v>11</v>
      </c>
      <c r="BQ414" s="135">
        <f t="shared" ref="BQ414:BQ421" si="663">IF(AND(R414=0,S414=0),"",S414)</f>
        <v>2</v>
      </c>
      <c r="BR414" s="135" t="str">
        <f t="shared" ref="BR414:BR421" si="664">IF(AND(T414=0,U414=0),"",T414)</f>
        <v/>
      </c>
      <c r="BS414" s="135" t="str">
        <f t="shared" ref="BS414:BS421" si="665">IF(AND(T414=0,U414=0),"",U414)</f>
        <v/>
      </c>
      <c r="BT414" s="135" t="str">
        <f t="shared" ref="BT414:BT421" si="666">IF(AND(V414=0,W414=0),"",V414)</f>
        <v/>
      </c>
      <c r="BU414" s="135" t="str">
        <f t="shared" ref="BU414:BU421" si="667">IF(AND(V414=0,W414=0),"",W414)</f>
        <v/>
      </c>
      <c r="BV414" s="136" t="str">
        <f>IF(AND(AH414=0,AJ414=0),"",AH414&amp;" - "&amp;AJ414)</f>
        <v>3 - 0</v>
      </c>
      <c r="BW414" s="137">
        <f>AK414</f>
        <v>1</v>
      </c>
      <c r="BX414" s="137">
        <f>AL414</f>
        <v>0</v>
      </c>
      <c r="BZ414" s="109" t="str">
        <f>IF(BL414="","",BI414)</f>
        <v>Vitalia REINOL</v>
      </c>
      <c r="CA414" s="109" t="str">
        <f>IF(BZ414="","",BI413)</f>
        <v>LTK Narova</v>
      </c>
      <c r="CB414" s="109" t="str">
        <f>IF(BL414="","",BK414)</f>
        <v>Kristi ERNITS (laen)</v>
      </c>
      <c r="CC414" s="109" t="str">
        <f>IF(CB414="","",BK413)</f>
        <v>Lauatennisekeskus</v>
      </c>
      <c r="CF414" s="109" t="str">
        <f>IF(AH414=AJ414,"",IF(AH414&gt;AJ414,E414,H414))</f>
        <v>Vitalia REINOL</v>
      </c>
      <c r="CG414" s="109" t="str">
        <f>IF(AH414=AJ414,"",IF(AH414&gt;AJ414,H414,E414))</f>
        <v>Kristi ERNITS (laen)</v>
      </c>
    </row>
    <row r="415" spans="1:85" s="109" customFormat="1" hidden="1" outlineLevel="1">
      <c r="A415" s="116">
        <f t="shared" si="657"/>
        <v>42</v>
      </c>
      <c r="B415" s="87">
        <v>413</v>
      </c>
      <c r="C415" s="87">
        <v>5</v>
      </c>
      <c r="D415" s="87" t="s">
        <v>84</v>
      </c>
      <c r="E415" s="88" t="s">
        <v>119</v>
      </c>
      <c r="F415" s="87">
        <v>10</v>
      </c>
      <c r="G415" s="87" t="s">
        <v>85</v>
      </c>
      <c r="H415" s="88" t="s">
        <v>122</v>
      </c>
      <c r="I415" s="89" t="s">
        <v>86</v>
      </c>
      <c r="J415" s="89" t="s">
        <v>81</v>
      </c>
      <c r="K415" s="89" t="s">
        <v>81</v>
      </c>
      <c r="L415" s="89" t="s">
        <v>82</v>
      </c>
      <c r="M415" s="89" t="s">
        <v>82</v>
      </c>
      <c r="N415" s="87">
        <v>11</v>
      </c>
      <c r="O415" s="87">
        <v>6</v>
      </c>
      <c r="P415" s="87">
        <v>11</v>
      </c>
      <c r="Q415" s="87">
        <v>3</v>
      </c>
      <c r="R415" s="87">
        <v>11</v>
      </c>
      <c r="S415" s="87">
        <v>3</v>
      </c>
      <c r="T415" s="87">
        <v>0</v>
      </c>
      <c r="U415" s="87">
        <v>0</v>
      </c>
      <c r="V415" s="87">
        <v>0</v>
      </c>
      <c r="W415" s="87">
        <v>0</v>
      </c>
      <c r="X415" s="90">
        <v>1</v>
      </c>
      <c r="Y415" s="90">
        <v>1</v>
      </c>
      <c r="Z415" s="90">
        <v>1</v>
      </c>
      <c r="AA415" s="90">
        <v>0</v>
      </c>
      <c r="AB415" s="90">
        <v>0</v>
      </c>
      <c r="AC415" s="90">
        <v>0</v>
      </c>
      <c r="AD415" s="90">
        <v>0</v>
      </c>
      <c r="AE415" s="90">
        <v>0</v>
      </c>
      <c r="AF415" s="90">
        <v>0</v>
      </c>
      <c r="AG415" s="90">
        <v>0</v>
      </c>
      <c r="AH415" s="91">
        <v>3</v>
      </c>
      <c r="AI415" s="91" t="s">
        <v>83</v>
      </c>
      <c r="AJ415" s="91">
        <v>0</v>
      </c>
      <c r="AK415" s="128">
        <f>RANK(AH415,AH415:AJ415,1)-1</f>
        <v>1</v>
      </c>
      <c r="AL415" s="128">
        <f>RANK(AJ415,AH415:AJ415,1)-1</f>
        <v>0</v>
      </c>
      <c r="AT415" s="115" t="str">
        <f>"Laud: "&amp;VLOOKUP(A413,Voor,8)</f>
        <v>Laud: 11</v>
      </c>
      <c r="AU415" s="129" t="str">
        <f>D415</f>
        <v>B</v>
      </c>
      <c r="AV415" s="130" t="str">
        <f t="shared" si="653"/>
        <v>Anastassia MELNIKOVA</v>
      </c>
      <c r="AW415" s="129" t="str">
        <f>G415</f>
        <v>X</v>
      </c>
      <c r="AX415" s="130" t="str">
        <f t="shared" si="654"/>
        <v>Aire KURGPÕLD</v>
      </c>
      <c r="AY415" s="129" t="str">
        <f>IF(AND(N415=0,O415=0),"",N415&amp;" - "&amp;O415)</f>
        <v>11 - 6</v>
      </c>
      <c r="AZ415" s="129" t="str">
        <f>IF(AND(P415=0,Q415=0),"",P415&amp;" - "&amp;Q415)</f>
        <v>11 - 3</v>
      </c>
      <c r="BA415" s="129" t="str">
        <f>IF(AND(R415=0,S415=0),"",R415&amp;" - "&amp;S415)</f>
        <v>11 - 3</v>
      </c>
      <c r="BB415" s="129" t="str">
        <f>IF(AND(T415=0,U415=0),"",T415&amp;" - "&amp;U415)</f>
        <v/>
      </c>
      <c r="BC415" s="129" t="str">
        <f>IF(AND(V415=0,W415=0),"",V415&amp;" - "&amp;W415)</f>
        <v/>
      </c>
      <c r="BD415" s="131" t="str">
        <f>IF(AND(AH415=0,AJ415=0),"",AH415&amp;" - "&amp;AJ415)</f>
        <v>3 - 0</v>
      </c>
      <c r="BE415" s="132">
        <f t="shared" ref="BE415:BF417" si="668">BE414+AK415</f>
        <v>2</v>
      </c>
      <c r="BF415" s="132">
        <f t="shared" si="668"/>
        <v>0</v>
      </c>
      <c r="BH415" s="129" t="str">
        <f>D415</f>
        <v>B</v>
      </c>
      <c r="BI415" s="130" t="str">
        <f t="shared" si="655"/>
        <v>Anastassia MELNIKOVA</v>
      </c>
      <c r="BJ415" s="129" t="str">
        <f>G415</f>
        <v>X</v>
      </c>
      <c r="BK415" s="130" t="str">
        <f t="shared" si="656"/>
        <v>Aire KURGPÕLD</v>
      </c>
      <c r="BL415" s="135">
        <f t="shared" si="658"/>
        <v>11</v>
      </c>
      <c r="BM415" s="135">
        <f t="shared" si="659"/>
        <v>6</v>
      </c>
      <c r="BN415" s="135">
        <f t="shared" si="660"/>
        <v>11</v>
      </c>
      <c r="BO415" s="135">
        <f t="shared" si="661"/>
        <v>3</v>
      </c>
      <c r="BP415" s="135">
        <f t="shared" si="662"/>
        <v>11</v>
      </c>
      <c r="BQ415" s="135">
        <f t="shared" si="663"/>
        <v>3</v>
      </c>
      <c r="BR415" s="135" t="str">
        <f t="shared" si="664"/>
        <v/>
      </c>
      <c r="BS415" s="135" t="str">
        <f t="shared" si="665"/>
        <v/>
      </c>
      <c r="BT415" s="135" t="str">
        <f t="shared" si="666"/>
        <v/>
      </c>
      <c r="BU415" s="135" t="str">
        <f t="shared" si="667"/>
        <v/>
      </c>
      <c r="BV415" s="136" t="str">
        <f>IF(AND(AH415=0,AJ415=0),"",AH415&amp;" - "&amp;AJ415)</f>
        <v>3 - 0</v>
      </c>
      <c r="BW415" s="138">
        <f>BW414+AK415</f>
        <v>2</v>
      </c>
      <c r="BX415" s="138">
        <f>AL415+BX414</f>
        <v>0</v>
      </c>
      <c r="BZ415" s="109" t="str">
        <f>IF(BL415="","",BI415)</f>
        <v>Anastassia MELNIKOVA</v>
      </c>
      <c r="CA415" s="109" t="str">
        <f>IF(BZ415="","",CA414)</f>
        <v>LTK Narova</v>
      </c>
      <c r="CB415" s="109" t="str">
        <f>IF(BL415="","",BK415)</f>
        <v>Aire KURGPÕLD</v>
      </c>
      <c r="CC415" s="109" t="str">
        <f>IF(CB415="","",CC414)</f>
        <v>Lauatennisekeskus</v>
      </c>
      <c r="CF415" s="109" t="str">
        <f>IF(AH415=AJ415,"",IF(AH415&gt;AJ415,E415,H415))</f>
        <v>Anastassia MELNIKOVA</v>
      </c>
      <c r="CG415" s="109" t="str">
        <f>IF(AH415=AJ415,"",IF(AH415&gt;AJ415,H415,E415))</f>
        <v>Aire KURGPÕLD</v>
      </c>
    </row>
    <row r="416" spans="1:85" s="109" customFormat="1" hidden="1" outlineLevel="1">
      <c r="A416" s="116">
        <f t="shared" si="657"/>
        <v>42</v>
      </c>
      <c r="B416" s="87">
        <v>414</v>
      </c>
      <c r="C416" s="87">
        <v>6</v>
      </c>
      <c r="D416" s="87" t="s">
        <v>87</v>
      </c>
      <c r="E416" s="88" t="s">
        <v>127</v>
      </c>
      <c r="F416" s="87">
        <v>12</v>
      </c>
      <c r="G416" s="87" t="s">
        <v>88</v>
      </c>
      <c r="H416" s="88" t="s">
        <v>126</v>
      </c>
      <c r="I416" s="89" t="s">
        <v>92</v>
      </c>
      <c r="J416" s="89" t="s">
        <v>79</v>
      </c>
      <c r="K416" s="89" t="s">
        <v>101</v>
      </c>
      <c r="L416" s="89" t="s">
        <v>82</v>
      </c>
      <c r="M416" s="89" t="s">
        <v>82</v>
      </c>
      <c r="N416" s="87">
        <v>11</v>
      </c>
      <c r="O416" s="87">
        <v>7</v>
      </c>
      <c r="P416" s="87">
        <v>11</v>
      </c>
      <c r="Q416" s="87">
        <v>1</v>
      </c>
      <c r="R416" s="87">
        <v>11</v>
      </c>
      <c r="S416" s="87">
        <v>2</v>
      </c>
      <c r="T416" s="87">
        <v>0</v>
      </c>
      <c r="U416" s="87">
        <v>0</v>
      </c>
      <c r="V416" s="87">
        <v>0</v>
      </c>
      <c r="W416" s="87">
        <v>0</v>
      </c>
      <c r="X416" s="90">
        <v>1</v>
      </c>
      <c r="Y416" s="90">
        <v>1</v>
      </c>
      <c r="Z416" s="90">
        <v>1</v>
      </c>
      <c r="AA416" s="90">
        <v>0</v>
      </c>
      <c r="AB416" s="90">
        <v>0</v>
      </c>
      <c r="AC416" s="90">
        <v>0</v>
      </c>
      <c r="AD416" s="90">
        <v>0</v>
      </c>
      <c r="AE416" s="90">
        <v>0</v>
      </c>
      <c r="AF416" s="90">
        <v>0</v>
      </c>
      <c r="AG416" s="90">
        <v>0</v>
      </c>
      <c r="AH416" s="91">
        <v>3</v>
      </c>
      <c r="AI416" s="91" t="s">
        <v>83</v>
      </c>
      <c r="AJ416" s="91">
        <v>0</v>
      </c>
      <c r="AK416" s="128">
        <f>RANK(AH416,AH416:AJ416,1)-1</f>
        <v>1</v>
      </c>
      <c r="AL416" s="128">
        <f>RANK(AJ416,AH416:AJ416,1)-1</f>
        <v>0</v>
      </c>
      <c r="AT416" s="115"/>
      <c r="AU416" s="129" t="str">
        <f>D416</f>
        <v>C</v>
      </c>
      <c r="AV416" s="130" t="str">
        <f t="shared" si="653"/>
        <v>Arina LITVINOVA</v>
      </c>
      <c r="AW416" s="129" t="str">
        <f>G416</f>
        <v>Z</v>
      </c>
      <c r="AX416" s="130" t="str">
        <f t="shared" si="654"/>
        <v>Neverly LUKAS</v>
      </c>
      <c r="AY416" s="129" t="str">
        <f>IF(AND(N416=0,O416=0),"",N416&amp;" - "&amp;O416)</f>
        <v>11 - 7</v>
      </c>
      <c r="AZ416" s="129" t="str">
        <f>IF(AND(P416=0,Q416=0),"",P416&amp;" - "&amp;Q416)</f>
        <v>11 - 1</v>
      </c>
      <c r="BA416" s="129" t="str">
        <f>IF(AND(R416=0,S416=0),"",R416&amp;" - "&amp;S416)</f>
        <v>11 - 2</v>
      </c>
      <c r="BB416" s="129" t="str">
        <f>IF(AND(T416=0,U416=0),"",T416&amp;" - "&amp;U416)</f>
        <v/>
      </c>
      <c r="BC416" s="129" t="str">
        <f>IF(AND(V416=0,W416=0),"",V416&amp;" - "&amp;W416)</f>
        <v/>
      </c>
      <c r="BD416" s="131" t="str">
        <f>IF(AND(AH416=0,AJ416=0),"",AH416&amp;" - "&amp;AJ416)</f>
        <v>3 - 0</v>
      </c>
      <c r="BE416" s="132">
        <f t="shared" si="668"/>
        <v>3</v>
      </c>
      <c r="BF416" s="132">
        <f t="shared" si="668"/>
        <v>0</v>
      </c>
      <c r="BH416" s="129" t="str">
        <f>D416</f>
        <v>C</v>
      </c>
      <c r="BI416" s="130" t="str">
        <f t="shared" si="655"/>
        <v>Arina LITVINOVA</v>
      </c>
      <c r="BJ416" s="129" t="str">
        <f>G416</f>
        <v>Z</v>
      </c>
      <c r="BK416" s="130" t="str">
        <f t="shared" si="656"/>
        <v>Neverly LUKAS</v>
      </c>
      <c r="BL416" s="135">
        <f t="shared" si="658"/>
        <v>11</v>
      </c>
      <c r="BM416" s="135">
        <f t="shared" si="659"/>
        <v>7</v>
      </c>
      <c r="BN416" s="135">
        <f t="shared" si="660"/>
        <v>11</v>
      </c>
      <c r="BO416" s="135">
        <f t="shared" si="661"/>
        <v>1</v>
      </c>
      <c r="BP416" s="135">
        <f t="shared" si="662"/>
        <v>11</v>
      </c>
      <c r="BQ416" s="135">
        <f t="shared" si="663"/>
        <v>2</v>
      </c>
      <c r="BR416" s="135" t="str">
        <f t="shared" si="664"/>
        <v/>
      </c>
      <c r="BS416" s="135" t="str">
        <f t="shared" si="665"/>
        <v/>
      </c>
      <c r="BT416" s="135" t="str">
        <f t="shared" si="666"/>
        <v/>
      </c>
      <c r="BU416" s="135" t="str">
        <f t="shared" si="667"/>
        <v/>
      </c>
      <c r="BV416" s="136" t="str">
        <f>IF(AND(AH416=0,AJ416=0),"",AH416&amp;" - "&amp;AJ416)</f>
        <v>3 - 0</v>
      </c>
      <c r="BW416" s="138">
        <f>BW415+AK416</f>
        <v>3</v>
      </c>
      <c r="BX416" s="138">
        <f>AL416+BX415</f>
        <v>0</v>
      </c>
      <c r="BZ416" s="109" t="str">
        <f>IF(BL416="","",BI416)</f>
        <v>Arina LITVINOVA</v>
      </c>
      <c r="CA416" s="109" t="str">
        <f>IF(BZ416="","",CA414)</f>
        <v>LTK Narova</v>
      </c>
      <c r="CB416" s="109" t="str">
        <f>IF(BL416="","",BK416)</f>
        <v>Neverly LUKAS</v>
      </c>
      <c r="CC416" s="109" t="str">
        <f>IF(CB416="","",CC414)</f>
        <v>Lauatennisekeskus</v>
      </c>
      <c r="CF416" s="109" t="str">
        <f>IF(AH416=AJ416,"",IF(AH416&gt;AJ416,E416,H416))</f>
        <v>Arina LITVINOVA</v>
      </c>
      <c r="CG416" s="109" t="str">
        <f>IF(AH416=AJ416,"",IF(AH416&gt;AJ416,H416,E416))</f>
        <v>Neverly LUKAS</v>
      </c>
    </row>
    <row r="417" spans="1:85" s="109" customFormat="1" hidden="1" outlineLevel="1">
      <c r="A417" s="116">
        <f t="shared" si="657"/>
        <v>42</v>
      </c>
      <c r="B417" s="87">
        <v>415</v>
      </c>
      <c r="C417" s="92">
        <v>5</v>
      </c>
      <c r="D417" s="87"/>
      <c r="E417" s="88" t="s">
        <v>119</v>
      </c>
      <c r="F417" s="92">
        <v>10</v>
      </c>
      <c r="G417" s="87"/>
      <c r="H417" s="88" t="s">
        <v>122</v>
      </c>
      <c r="I417" s="291" t="s">
        <v>96</v>
      </c>
      <c r="J417" s="291" t="s">
        <v>80</v>
      </c>
      <c r="K417" s="291" t="s">
        <v>96</v>
      </c>
      <c r="L417" s="291" t="s">
        <v>82</v>
      </c>
      <c r="M417" s="291" t="s">
        <v>82</v>
      </c>
      <c r="N417" s="285">
        <v>11</v>
      </c>
      <c r="O417" s="285">
        <v>5</v>
      </c>
      <c r="P417" s="285">
        <v>11</v>
      </c>
      <c r="Q417" s="285">
        <v>8</v>
      </c>
      <c r="R417" s="285">
        <v>11</v>
      </c>
      <c r="S417" s="285">
        <v>5</v>
      </c>
      <c r="T417" s="285">
        <v>0</v>
      </c>
      <c r="U417" s="285">
        <v>0</v>
      </c>
      <c r="V417" s="285">
        <v>0</v>
      </c>
      <c r="W417" s="285">
        <v>0</v>
      </c>
      <c r="X417" s="293">
        <v>1</v>
      </c>
      <c r="Y417" s="293">
        <v>1</v>
      </c>
      <c r="Z417" s="293">
        <v>1</v>
      </c>
      <c r="AA417" s="293">
        <v>0</v>
      </c>
      <c r="AB417" s="293">
        <v>0</v>
      </c>
      <c r="AC417" s="293">
        <v>0</v>
      </c>
      <c r="AD417" s="293">
        <v>0</v>
      </c>
      <c r="AE417" s="293">
        <v>0</v>
      </c>
      <c r="AF417" s="293">
        <v>0</v>
      </c>
      <c r="AG417" s="293">
        <v>0</v>
      </c>
      <c r="AH417" s="295">
        <v>3</v>
      </c>
      <c r="AI417" s="295" t="s">
        <v>83</v>
      </c>
      <c r="AJ417" s="295">
        <v>0</v>
      </c>
      <c r="AK417" s="298">
        <f>RANK(AH417,AH417:AJ417,1)-1</f>
        <v>1</v>
      </c>
      <c r="AL417" s="299">
        <f>RANK(AJ417,AH417:AJ417,1)-1</f>
        <v>0</v>
      </c>
      <c r="AT417" s="115"/>
      <c r="AU417" s="300" t="s">
        <v>143</v>
      </c>
      <c r="AV417" s="130" t="str">
        <f t="shared" si="653"/>
        <v>Anastassia MELNIKOVA</v>
      </c>
      <c r="AW417" s="300" t="s">
        <v>143</v>
      </c>
      <c r="AX417" s="130" t="str">
        <f t="shared" si="654"/>
        <v>Aire KURGPÕLD</v>
      </c>
      <c r="AY417" s="302" t="str">
        <f>IF(AND(N417=0,O417=0),"",N417&amp;" - "&amp;O417)</f>
        <v>11 - 5</v>
      </c>
      <c r="AZ417" s="302" t="str">
        <f>IF(AND(P417=0,Q417=0),"",P417&amp;" - "&amp;Q417)</f>
        <v>11 - 8</v>
      </c>
      <c r="BA417" s="302" t="str">
        <f>IF(AND(R417=0,S417=0),"",R417&amp;" - "&amp;S417)</f>
        <v>11 - 5</v>
      </c>
      <c r="BB417" s="302" t="str">
        <f>IF(AND(T417=0,U417=0),"",T417&amp;" - "&amp;U417)</f>
        <v/>
      </c>
      <c r="BC417" s="302" t="str">
        <f>IF(AND(V417=0,W417=0),"",V417&amp;" - "&amp;W417)</f>
        <v/>
      </c>
      <c r="BD417" s="309" t="str">
        <f>IF(AND(AH417=0,AJ417=0),"",AH417&amp;" - "&amp;AJ417)</f>
        <v>3 - 0</v>
      </c>
      <c r="BE417" s="297">
        <f t="shared" si="668"/>
        <v>4</v>
      </c>
      <c r="BF417" s="297">
        <f t="shared" si="668"/>
        <v>0</v>
      </c>
      <c r="BH417" s="129"/>
      <c r="BI417" s="130" t="str">
        <f t="shared" si="655"/>
        <v>Anastassia MELNIKOVA</v>
      </c>
      <c r="BJ417" s="129"/>
      <c r="BK417" s="130" t="str">
        <f t="shared" si="656"/>
        <v>Aire KURGPÕLD</v>
      </c>
      <c r="BL417" s="305">
        <f t="shared" si="658"/>
        <v>11</v>
      </c>
      <c r="BM417" s="305">
        <f t="shared" si="659"/>
        <v>5</v>
      </c>
      <c r="BN417" s="305">
        <f t="shared" si="660"/>
        <v>11</v>
      </c>
      <c r="BO417" s="305">
        <f t="shared" si="661"/>
        <v>8</v>
      </c>
      <c r="BP417" s="305">
        <f t="shared" si="662"/>
        <v>11</v>
      </c>
      <c r="BQ417" s="305">
        <f t="shared" si="663"/>
        <v>5</v>
      </c>
      <c r="BR417" s="305" t="str">
        <f t="shared" si="664"/>
        <v/>
      </c>
      <c r="BS417" s="305" t="str">
        <f t="shared" si="665"/>
        <v/>
      </c>
      <c r="BT417" s="305" t="str">
        <f t="shared" si="666"/>
        <v/>
      </c>
      <c r="BU417" s="305" t="str">
        <f t="shared" si="667"/>
        <v/>
      </c>
      <c r="BV417" s="307" t="str">
        <f>IF(AND(AH417=0,AJ417=0),"",AH417&amp;" - "&amp;AJ417)</f>
        <v>3 - 0</v>
      </c>
      <c r="BW417" s="303">
        <f>AK417+BW416</f>
        <v>4</v>
      </c>
      <c r="BX417" s="303">
        <f>AL417+BX416</f>
        <v>0</v>
      </c>
    </row>
    <row r="418" spans="1:85" s="109" customFormat="1" hidden="1" outlineLevel="1">
      <c r="A418" s="116">
        <f t="shared" si="657"/>
        <v>42</v>
      </c>
      <c r="B418" s="87">
        <v>416</v>
      </c>
      <c r="C418" s="92">
        <v>6</v>
      </c>
      <c r="D418" s="87"/>
      <c r="E418" s="88" t="s">
        <v>127</v>
      </c>
      <c r="F418" s="92">
        <v>11</v>
      </c>
      <c r="G418" s="87"/>
      <c r="H418" s="88" t="s">
        <v>124</v>
      </c>
      <c r="I418" s="291"/>
      <c r="J418" s="291"/>
      <c r="K418" s="291"/>
      <c r="L418" s="291"/>
      <c r="M418" s="291"/>
      <c r="N418" s="286"/>
      <c r="O418" s="286"/>
      <c r="P418" s="286"/>
      <c r="Q418" s="286"/>
      <c r="R418" s="286"/>
      <c r="S418" s="286"/>
      <c r="T418" s="286"/>
      <c r="U418" s="286"/>
      <c r="V418" s="286"/>
      <c r="W418" s="286"/>
      <c r="X418" s="294"/>
      <c r="Y418" s="294"/>
      <c r="Z418" s="294"/>
      <c r="AA418" s="294"/>
      <c r="AB418" s="294"/>
      <c r="AC418" s="294"/>
      <c r="AD418" s="294"/>
      <c r="AE418" s="294"/>
      <c r="AF418" s="294"/>
      <c r="AG418" s="294"/>
      <c r="AH418" s="296"/>
      <c r="AI418" s="296"/>
      <c r="AJ418" s="296"/>
      <c r="AK418" s="298"/>
      <c r="AL418" s="299"/>
      <c r="AT418" s="115"/>
      <c r="AU418" s="301"/>
      <c r="AV418" s="130" t="str">
        <f t="shared" si="653"/>
        <v>Arina LITVINOVA</v>
      </c>
      <c r="AW418" s="301"/>
      <c r="AX418" s="130" t="str">
        <f t="shared" si="654"/>
        <v>Kristi ERNITS (laen)</v>
      </c>
      <c r="AY418" s="302"/>
      <c r="AZ418" s="302"/>
      <c r="BA418" s="302"/>
      <c r="BB418" s="302"/>
      <c r="BC418" s="302"/>
      <c r="BD418" s="309"/>
      <c r="BE418" s="297"/>
      <c r="BF418" s="297"/>
      <c r="BH418" s="129"/>
      <c r="BI418" s="130" t="str">
        <f t="shared" si="655"/>
        <v>Arina LITVINOVA</v>
      </c>
      <c r="BJ418" s="129"/>
      <c r="BK418" s="130" t="str">
        <f t="shared" si="656"/>
        <v>Kristi ERNITS (laen)</v>
      </c>
      <c r="BL418" s="306" t="str">
        <f t="shared" si="658"/>
        <v/>
      </c>
      <c r="BM418" s="306" t="str">
        <f t="shared" si="659"/>
        <v/>
      </c>
      <c r="BN418" s="306" t="str">
        <f t="shared" si="660"/>
        <v/>
      </c>
      <c r="BO418" s="306" t="str">
        <f t="shared" si="661"/>
        <v/>
      </c>
      <c r="BP418" s="306" t="str">
        <f t="shared" si="662"/>
        <v/>
      </c>
      <c r="BQ418" s="306" t="str">
        <f t="shared" si="663"/>
        <v/>
      </c>
      <c r="BR418" s="306" t="str">
        <f t="shared" si="664"/>
        <v/>
      </c>
      <c r="BS418" s="306" t="str">
        <f t="shared" si="665"/>
        <v/>
      </c>
      <c r="BT418" s="306" t="str">
        <f t="shared" si="666"/>
        <v/>
      </c>
      <c r="BU418" s="306" t="str">
        <f t="shared" si="667"/>
        <v/>
      </c>
      <c r="BV418" s="308"/>
      <c r="BW418" s="304"/>
      <c r="BX418" s="304"/>
    </row>
    <row r="419" spans="1:85" s="109" customFormat="1" hidden="1" outlineLevel="1">
      <c r="A419" s="116">
        <f t="shared" si="657"/>
        <v>42</v>
      </c>
      <c r="B419" s="87">
        <v>417</v>
      </c>
      <c r="C419" s="87">
        <v>4</v>
      </c>
      <c r="D419" s="87" t="s">
        <v>77</v>
      </c>
      <c r="E419" s="88" t="s">
        <v>117</v>
      </c>
      <c r="F419" s="87">
        <v>10</v>
      </c>
      <c r="G419" s="87" t="s">
        <v>85</v>
      </c>
      <c r="H419" s="88" t="s">
        <v>122</v>
      </c>
      <c r="I419" s="89" t="s">
        <v>82</v>
      </c>
      <c r="J419" s="89" t="s">
        <v>82</v>
      </c>
      <c r="K419" s="89" t="s">
        <v>82</v>
      </c>
      <c r="L419" s="89" t="s">
        <v>82</v>
      </c>
      <c r="M419" s="89" t="s">
        <v>82</v>
      </c>
      <c r="N419" s="87">
        <v>0</v>
      </c>
      <c r="O419" s="87">
        <v>0</v>
      </c>
      <c r="P419" s="87">
        <v>0</v>
      </c>
      <c r="Q419" s="87">
        <v>0</v>
      </c>
      <c r="R419" s="87">
        <v>0</v>
      </c>
      <c r="S419" s="87">
        <v>0</v>
      </c>
      <c r="T419" s="87">
        <v>0</v>
      </c>
      <c r="U419" s="87">
        <v>0</v>
      </c>
      <c r="V419" s="87">
        <v>0</v>
      </c>
      <c r="W419" s="87">
        <v>0</v>
      </c>
      <c r="X419" s="90">
        <v>0</v>
      </c>
      <c r="Y419" s="90">
        <v>0</v>
      </c>
      <c r="Z419" s="90">
        <v>0</v>
      </c>
      <c r="AA419" s="90">
        <v>0</v>
      </c>
      <c r="AB419" s="90">
        <v>0</v>
      </c>
      <c r="AC419" s="90">
        <v>0</v>
      </c>
      <c r="AD419" s="90">
        <v>0</v>
      </c>
      <c r="AE419" s="90">
        <v>0</v>
      </c>
      <c r="AF419" s="90">
        <v>0</v>
      </c>
      <c r="AG419" s="90">
        <v>0</v>
      </c>
      <c r="AH419" s="91">
        <v>0</v>
      </c>
      <c r="AI419" s="91" t="s">
        <v>83</v>
      </c>
      <c r="AJ419" s="91">
        <v>0</v>
      </c>
      <c r="AK419" s="128">
        <f>RANK(AH419,AH419:AJ419,1)-1</f>
        <v>0</v>
      </c>
      <c r="AL419" s="128">
        <f>RANK(AJ419,AH419:AJ419,1)-1</f>
        <v>0</v>
      </c>
      <c r="AM419" s="114"/>
      <c r="AN419" s="114"/>
      <c r="AO419" s="139"/>
      <c r="AP419" s="139"/>
      <c r="AQ419" s="139"/>
      <c r="AR419" s="139"/>
      <c r="AT419" s="115"/>
      <c r="AU419" s="129" t="str">
        <f>D419</f>
        <v>A</v>
      </c>
      <c r="AV419" s="130" t="str">
        <f t="shared" si="653"/>
        <v>Vitalia REINOL</v>
      </c>
      <c r="AW419" s="129" t="str">
        <f>G419</f>
        <v>X</v>
      </c>
      <c r="AX419" s="130" t="str">
        <f t="shared" si="654"/>
        <v>Aire KURGPÕLD</v>
      </c>
      <c r="AY419" s="129" t="str">
        <f>IF(AND(N419=0,O419=0),"",N419&amp;" - "&amp;O419)</f>
        <v/>
      </c>
      <c r="AZ419" s="129" t="str">
        <f>IF(AND(P419=0,Q419=0),"",P419&amp;" - "&amp;Q419)</f>
        <v/>
      </c>
      <c r="BA419" s="129" t="str">
        <f>IF(AND(R419=0,S419=0),"",R419&amp;" - "&amp;S419)</f>
        <v/>
      </c>
      <c r="BB419" s="129" t="str">
        <f>IF(AND(T419=0,U419=0),"",T419&amp;" - "&amp;U419)</f>
        <v/>
      </c>
      <c r="BC419" s="129" t="str">
        <f>IF(AND(V419=0,W419=0),"",V419&amp;" - "&amp;W419)</f>
        <v/>
      </c>
      <c r="BD419" s="131" t="str">
        <f>IF(AND(AH419=0,AJ419=0),"",AH419&amp;" - "&amp;AJ419)</f>
        <v/>
      </c>
      <c r="BE419" s="132">
        <f>BE417+AK419</f>
        <v>4</v>
      </c>
      <c r="BF419" s="132">
        <f>BF417+AL419</f>
        <v>0</v>
      </c>
      <c r="BH419" s="129" t="str">
        <f>D419</f>
        <v>A</v>
      </c>
      <c r="BI419" s="130" t="str">
        <f t="shared" si="655"/>
        <v>Vitalia REINOL</v>
      </c>
      <c r="BJ419" s="129" t="str">
        <f>G419</f>
        <v>X</v>
      </c>
      <c r="BK419" s="130" t="str">
        <f t="shared" si="656"/>
        <v>Aire KURGPÕLD</v>
      </c>
      <c r="BL419" s="135" t="str">
        <f t="shared" si="658"/>
        <v/>
      </c>
      <c r="BM419" s="135" t="str">
        <f t="shared" si="659"/>
        <v/>
      </c>
      <c r="BN419" s="135" t="str">
        <f t="shared" si="660"/>
        <v/>
      </c>
      <c r="BO419" s="135" t="str">
        <f t="shared" si="661"/>
        <v/>
      </c>
      <c r="BP419" s="135" t="str">
        <f t="shared" si="662"/>
        <v/>
      </c>
      <c r="BQ419" s="135" t="str">
        <f t="shared" si="663"/>
        <v/>
      </c>
      <c r="BR419" s="135" t="str">
        <f t="shared" si="664"/>
        <v/>
      </c>
      <c r="BS419" s="135" t="str">
        <f t="shared" si="665"/>
        <v/>
      </c>
      <c r="BT419" s="135" t="str">
        <f t="shared" si="666"/>
        <v/>
      </c>
      <c r="BU419" s="135" t="str">
        <f t="shared" si="667"/>
        <v/>
      </c>
      <c r="BV419" s="136" t="str">
        <f>IF(AND(AH419=0,AJ419=0),"",AH419&amp;" - "&amp;AJ419)</f>
        <v/>
      </c>
      <c r="BW419" s="138">
        <f>BW417+AK419</f>
        <v>4</v>
      </c>
      <c r="BX419" s="138">
        <f>AL419+BX417</f>
        <v>0</v>
      </c>
      <c r="BZ419" s="109" t="str">
        <f>IF(BL419="","",BI419)</f>
        <v/>
      </c>
      <c r="CA419" s="109" t="str">
        <f>IF(BZ419="","",CA414)</f>
        <v/>
      </c>
      <c r="CB419" s="109" t="str">
        <f>IF(BL419="","",BK419)</f>
        <v/>
      </c>
      <c r="CC419" s="109" t="str">
        <f>IF(CB419="","",CC414)</f>
        <v/>
      </c>
      <c r="CF419" s="109" t="str">
        <f>IF(AH419=AJ419,"",IF(AH419&gt;AJ419,E419,H419))</f>
        <v/>
      </c>
      <c r="CG419" s="109" t="str">
        <f>IF(AH419=AJ419,"",IF(AH419&gt;AJ419,H419,E419))</f>
        <v/>
      </c>
    </row>
    <row r="420" spans="1:85" hidden="1" outlineLevel="1">
      <c r="A420" s="116">
        <f t="shared" si="657"/>
        <v>42</v>
      </c>
      <c r="B420" s="87">
        <v>418</v>
      </c>
      <c r="C420" s="93">
        <v>6</v>
      </c>
      <c r="D420" s="93" t="s">
        <v>87</v>
      </c>
      <c r="E420" s="88" t="s">
        <v>127</v>
      </c>
      <c r="F420" s="93">
        <v>11</v>
      </c>
      <c r="G420" s="93" t="s">
        <v>78</v>
      </c>
      <c r="H420" s="88" t="s">
        <v>124</v>
      </c>
      <c r="I420" s="89" t="s">
        <v>82</v>
      </c>
      <c r="J420" s="89" t="s">
        <v>82</v>
      </c>
      <c r="K420" s="89" t="s">
        <v>82</v>
      </c>
      <c r="L420" s="89" t="s">
        <v>82</v>
      </c>
      <c r="M420" s="89" t="s">
        <v>82</v>
      </c>
      <c r="N420" s="87">
        <v>0</v>
      </c>
      <c r="O420" s="87">
        <v>0</v>
      </c>
      <c r="P420" s="87">
        <v>0</v>
      </c>
      <c r="Q420" s="87">
        <v>0</v>
      </c>
      <c r="R420" s="87">
        <v>0</v>
      </c>
      <c r="S420" s="87">
        <v>0</v>
      </c>
      <c r="T420" s="87">
        <v>0</v>
      </c>
      <c r="U420" s="87">
        <v>0</v>
      </c>
      <c r="V420" s="87">
        <v>0</v>
      </c>
      <c r="W420" s="87">
        <v>0</v>
      </c>
      <c r="X420" s="90">
        <v>0</v>
      </c>
      <c r="Y420" s="90">
        <v>0</v>
      </c>
      <c r="Z420" s="90">
        <v>0</v>
      </c>
      <c r="AA420" s="90">
        <v>0</v>
      </c>
      <c r="AB420" s="90">
        <v>0</v>
      </c>
      <c r="AC420" s="90">
        <v>0</v>
      </c>
      <c r="AD420" s="90">
        <v>0</v>
      </c>
      <c r="AE420" s="90">
        <v>0</v>
      </c>
      <c r="AF420" s="90">
        <v>0</v>
      </c>
      <c r="AG420" s="90">
        <v>0</v>
      </c>
      <c r="AH420" s="91">
        <v>0</v>
      </c>
      <c r="AI420" s="91" t="s">
        <v>83</v>
      </c>
      <c r="AJ420" s="91">
        <v>0</v>
      </c>
      <c r="AK420" s="128">
        <f>RANK(AH420,AH420:AJ420,1)-1</f>
        <v>0</v>
      </c>
      <c r="AL420" s="128">
        <f>RANK(AJ420,AH420:AJ420,1)-1</f>
        <v>0</v>
      </c>
      <c r="AT420" s="115"/>
      <c r="AU420" s="129" t="str">
        <f>D420</f>
        <v>C</v>
      </c>
      <c r="AV420" s="130" t="str">
        <f t="shared" si="653"/>
        <v>Arina LITVINOVA</v>
      </c>
      <c r="AW420" s="129" t="str">
        <f>G420</f>
        <v>Y</v>
      </c>
      <c r="AX420" s="130" t="str">
        <f t="shared" si="654"/>
        <v>Kristi ERNITS (laen)</v>
      </c>
      <c r="AY420" s="129" t="str">
        <f>IF(AND(N420=0,O420=0),"",N420&amp;" - "&amp;O420)</f>
        <v/>
      </c>
      <c r="AZ420" s="129" t="str">
        <f>IF(AND(P420=0,Q420=0),"",P420&amp;" - "&amp;Q420)</f>
        <v/>
      </c>
      <c r="BA420" s="129" t="str">
        <f>IF(AND(R420=0,S420=0),"",R420&amp;" - "&amp;S420)</f>
        <v/>
      </c>
      <c r="BB420" s="129" t="str">
        <f>IF(AND(T420=0,U420=0),"",T420&amp;" - "&amp;U420)</f>
        <v/>
      </c>
      <c r="BC420" s="129" t="str">
        <f>IF(AND(V420=0,W420=0),"",V420&amp;" - "&amp;W420)</f>
        <v/>
      </c>
      <c r="BD420" s="131" t="str">
        <f>IF(AND(AH420=0,AJ420=0),"",AH420&amp;" - "&amp;AJ420)</f>
        <v/>
      </c>
      <c r="BE420" s="132">
        <f>BE419+AK420</f>
        <v>4</v>
      </c>
      <c r="BF420" s="132">
        <f>BF419+AL420</f>
        <v>0</v>
      </c>
      <c r="BH420" s="129" t="str">
        <f>D420</f>
        <v>C</v>
      </c>
      <c r="BI420" s="130" t="str">
        <f t="shared" si="655"/>
        <v>Arina LITVINOVA</v>
      </c>
      <c r="BJ420" s="129" t="str">
        <f>G420</f>
        <v>Y</v>
      </c>
      <c r="BK420" s="130" t="str">
        <f t="shared" si="656"/>
        <v>Kristi ERNITS (laen)</v>
      </c>
      <c r="BL420" s="135" t="str">
        <f t="shared" si="658"/>
        <v/>
      </c>
      <c r="BM420" s="135" t="str">
        <f t="shared" si="659"/>
        <v/>
      </c>
      <c r="BN420" s="135" t="str">
        <f t="shared" si="660"/>
        <v/>
      </c>
      <c r="BO420" s="135" t="str">
        <f t="shared" si="661"/>
        <v/>
      </c>
      <c r="BP420" s="135" t="str">
        <f t="shared" si="662"/>
        <v/>
      </c>
      <c r="BQ420" s="135" t="str">
        <f t="shared" si="663"/>
        <v/>
      </c>
      <c r="BR420" s="135" t="str">
        <f t="shared" si="664"/>
        <v/>
      </c>
      <c r="BS420" s="135" t="str">
        <f t="shared" si="665"/>
        <v/>
      </c>
      <c r="BT420" s="135" t="str">
        <f t="shared" si="666"/>
        <v/>
      </c>
      <c r="BU420" s="135" t="str">
        <f t="shared" si="667"/>
        <v/>
      </c>
      <c r="BV420" s="136" t="str">
        <f>IF(AND(AH420=0,AJ420=0),"",AH420&amp;" - "&amp;AJ420)</f>
        <v/>
      </c>
      <c r="BW420" s="138">
        <f>BW419+AK420</f>
        <v>4</v>
      </c>
      <c r="BX420" s="138">
        <f>AL420+BX419</f>
        <v>0</v>
      </c>
      <c r="BZ420" s="109" t="str">
        <f>IF(BL420="","",BI420)</f>
        <v/>
      </c>
      <c r="CA420" s="109" t="str">
        <f>IF(BZ420="","",CA414)</f>
        <v/>
      </c>
      <c r="CB420" s="109" t="str">
        <f>IF(BL420="","",BK420)</f>
        <v/>
      </c>
      <c r="CC420" s="109" t="str">
        <f>IF(CB420="","",CC414)</f>
        <v/>
      </c>
      <c r="CF420" s="109" t="str">
        <f>IF(AH420=AJ420,"",IF(AH420&gt;AJ420,E420,H420))</f>
        <v/>
      </c>
      <c r="CG420" s="109" t="str">
        <f>IF(AH420=AJ420,"",IF(AH420&gt;AJ420,H420,E420))</f>
        <v/>
      </c>
    </row>
    <row r="421" spans="1:85" hidden="1" outlineLevel="1">
      <c r="A421" s="153">
        <f t="shared" si="657"/>
        <v>42</v>
      </c>
      <c r="B421" s="96">
        <v>419</v>
      </c>
      <c r="C421" s="94">
        <v>5</v>
      </c>
      <c r="D421" s="94" t="s">
        <v>84</v>
      </c>
      <c r="E421" s="95" t="s">
        <v>119</v>
      </c>
      <c r="F421" s="94">
        <v>12</v>
      </c>
      <c r="G421" s="94" t="s">
        <v>88</v>
      </c>
      <c r="H421" s="95" t="s">
        <v>126</v>
      </c>
      <c r="I421" s="89" t="s">
        <v>82</v>
      </c>
      <c r="J421" s="89" t="s">
        <v>82</v>
      </c>
      <c r="K421" s="89" t="s">
        <v>82</v>
      </c>
      <c r="L421" s="89" t="s">
        <v>82</v>
      </c>
      <c r="M421" s="89" t="s">
        <v>82</v>
      </c>
      <c r="N421" s="96">
        <v>0</v>
      </c>
      <c r="O421" s="96">
        <v>0</v>
      </c>
      <c r="P421" s="96">
        <v>0</v>
      </c>
      <c r="Q421" s="96">
        <v>0</v>
      </c>
      <c r="R421" s="96">
        <v>0</v>
      </c>
      <c r="S421" s="96">
        <v>0</v>
      </c>
      <c r="T421" s="96">
        <v>0</v>
      </c>
      <c r="U421" s="96">
        <v>0</v>
      </c>
      <c r="V421" s="96">
        <v>0</v>
      </c>
      <c r="W421" s="96">
        <v>0</v>
      </c>
      <c r="X421" s="97">
        <v>0</v>
      </c>
      <c r="Y421" s="97">
        <v>0</v>
      </c>
      <c r="Z421" s="97">
        <v>0</v>
      </c>
      <c r="AA421" s="97">
        <v>0</v>
      </c>
      <c r="AB421" s="97">
        <v>0</v>
      </c>
      <c r="AC421" s="97">
        <v>0</v>
      </c>
      <c r="AD421" s="97">
        <v>0</v>
      </c>
      <c r="AE421" s="97">
        <v>0</v>
      </c>
      <c r="AF421" s="97">
        <v>0</v>
      </c>
      <c r="AG421" s="97">
        <v>0</v>
      </c>
      <c r="AH421" s="98">
        <v>0</v>
      </c>
      <c r="AI421" s="98" t="s">
        <v>83</v>
      </c>
      <c r="AJ421" s="98">
        <v>0</v>
      </c>
      <c r="AK421" s="128">
        <f>RANK(AH421,AH421:AJ421,1)-1</f>
        <v>0</v>
      </c>
      <c r="AL421" s="128">
        <f>RANK(AJ421,AH421:AJ421,1)-1</f>
        <v>0</v>
      </c>
      <c r="AM421" s="142">
        <v>1</v>
      </c>
      <c r="AN421" s="142">
        <v>1</v>
      </c>
      <c r="AT421" s="115"/>
      <c r="AU421" s="129" t="str">
        <f>D421</f>
        <v>B</v>
      </c>
      <c r="AV421" s="130" t="str">
        <f t="shared" si="653"/>
        <v>Anastassia MELNIKOVA</v>
      </c>
      <c r="AW421" s="129" t="str">
        <f>G421</f>
        <v>Z</v>
      </c>
      <c r="AX421" s="130" t="str">
        <f t="shared" si="654"/>
        <v>Neverly LUKAS</v>
      </c>
      <c r="AY421" s="129" t="str">
        <f>IF(AND(N421=0,O421=0),"",N421&amp;" - "&amp;O421)</f>
        <v/>
      </c>
      <c r="AZ421" s="129" t="str">
        <f>IF(AND(P421=0,Q421=0),"",P421&amp;" - "&amp;Q421)</f>
        <v/>
      </c>
      <c r="BA421" s="129" t="str">
        <f>IF(AND(R421=0,S421=0),"",R421&amp;" - "&amp;S421)</f>
        <v/>
      </c>
      <c r="BB421" s="129" t="str">
        <f>IF(AND(T421=0,U421=0),"",T421&amp;" - "&amp;U421)</f>
        <v/>
      </c>
      <c r="BC421" s="129" t="str">
        <f>IF(AND(V421=0,W421=0),"",V421&amp;" - "&amp;W421)</f>
        <v/>
      </c>
      <c r="BD421" s="131" t="str">
        <f>IF(AND(AH421=0,AJ421=0),"",AH421&amp;" - "&amp;AJ421)</f>
        <v/>
      </c>
      <c r="BE421" s="132">
        <f>BE420+AK421</f>
        <v>4</v>
      </c>
      <c r="BF421" s="132">
        <f>BF420+AL421</f>
        <v>0</v>
      </c>
      <c r="BH421" s="129" t="str">
        <f>D421</f>
        <v>B</v>
      </c>
      <c r="BI421" s="130" t="str">
        <f t="shared" si="655"/>
        <v>Anastassia MELNIKOVA</v>
      </c>
      <c r="BJ421" s="129" t="str">
        <f>G421</f>
        <v>Z</v>
      </c>
      <c r="BK421" s="130" t="str">
        <f t="shared" si="656"/>
        <v>Neverly LUKAS</v>
      </c>
      <c r="BL421" s="135" t="str">
        <f t="shared" si="658"/>
        <v/>
      </c>
      <c r="BM421" s="135" t="str">
        <f t="shared" si="659"/>
        <v/>
      </c>
      <c r="BN421" s="135" t="str">
        <f t="shared" si="660"/>
        <v/>
      </c>
      <c r="BO421" s="135" t="str">
        <f t="shared" si="661"/>
        <v/>
      </c>
      <c r="BP421" s="135" t="str">
        <f t="shared" si="662"/>
        <v/>
      </c>
      <c r="BQ421" s="135" t="str">
        <f t="shared" si="663"/>
        <v/>
      </c>
      <c r="BR421" s="135" t="str">
        <f t="shared" si="664"/>
        <v/>
      </c>
      <c r="BS421" s="135" t="str">
        <f t="shared" si="665"/>
        <v/>
      </c>
      <c r="BT421" s="135" t="str">
        <f t="shared" si="666"/>
        <v/>
      </c>
      <c r="BU421" s="135" t="str">
        <f t="shared" si="667"/>
        <v/>
      </c>
      <c r="BV421" s="136" t="str">
        <f>IF(AND(AH421=0,AJ421=0),"",AH421&amp;" - "&amp;AJ421)</f>
        <v/>
      </c>
      <c r="BW421" s="138">
        <f>BW420+AK421</f>
        <v>4</v>
      </c>
      <c r="BX421" s="138">
        <f>AL421+BX420</f>
        <v>0</v>
      </c>
      <c r="BZ421" s="109" t="str">
        <f>IF(BL421="","",BI421)</f>
        <v/>
      </c>
      <c r="CA421" s="109" t="str">
        <f>IF(BZ421="","",CA414)</f>
        <v/>
      </c>
      <c r="CB421" s="109" t="str">
        <f>IF(BL421="","",BK421)</f>
        <v/>
      </c>
      <c r="CC421" s="109" t="str">
        <f>IF(CB421="","",CC414)</f>
        <v/>
      </c>
      <c r="CF421" s="109" t="str">
        <f>IF(AH421=AJ421,"",IF(AH421&gt;AJ421,E421,H421))</f>
        <v/>
      </c>
      <c r="CG421" s="109" t="str">
        <f>IF(AH421=AJ421,"",IF(AH421&gt;AJ421,H421,E421))</f>
        <v/>
      </c>
    </row>
    <row r="422" spans="1:85" hidden="1" outlineLevel="1">
      <c r="A422" s="154">
        <f t="shared" si="657"/>
        <v>42</v>
      </c>
      <c r="B422" s="101">
        <v>420</v>
      </c>
      <c r="C422" s="99"/>
      <c r="D422" s="99"/>
      <c r="E422" s="99"/>
      <c r="F422" s="99"/>
      <c r="G422" s="99"/>
      <c r="H422" s="99"/>
      <c r="I422" s="100"/>
      <c r="J422" s="100"/>
      <c r="K422" s="100"/>
      <c r="L422" s="100"/>
      <c r="M422" s="100"/>
      <c r="N422" s="101"/>
      <c r="O422" s="101"/>
      <c r="P422" s="101"/>
      <c r="Q422" s="101"/>
      <c r="R422" s="101"/>
      <c r="S422" s="101"/>
      <c r="T422" s="101"/>
      <c r="U422" s="101"/>
      <c r="V422" s="101"/>
      <c r="W422" s="101"/>
      <c r="X422" s="102"/>
      <c r="Y422" s="102"/>
      <c r="Z422" s="102"/>
      <c r="AA422" s="102"/>
      <c r="AB422" s="102"/>
      <c r="AC422" s="102"/>
      <c r="AD422" s="102"/>
      <c r="AE422" s="102"/>
      <c r="AF422" s="102"/>
      <c r="AG422" s="102"/>
      <c r="AH422" s="103"/>
      <c r="AI422" s="103"/>
      <c r="AJ422" s="104"/>
      <c r="AK422" s="144">
        <f>SUM(AK414:AK421)</f>
        <v>4</v>
      </c>
      <c r="AL422" s="144">
        <f>SUM(AL414:AL421)</f>
        <v>0</v>
      </c>
      <c r="AM422" s="145" t="str">
        <f>IF(OR(ISNA(E414),AK422=AL422),"",IF(D413&lt;G413,AK422&amp;" - "&amp;AL422,AL422&amp;" - "&amp;AK422))</f>
        <v>4 - 0</v>
      </c>
      <c r="AN422" s="145">
        <f>IF(OR(ISNA(E414),AK422=AL422),"",IF(VALUE(LEFT(AM422))&gt;VALUE(RIGHT(AM422)),2,1))</f>
        <v>2</v>
      </c>
      <c r="AT422" s="146"/>
      <c r="AU422" s="147"/>
      <c r="AV422" s="148"/>
      <c r="AW422" s="147"/>
      <c r="AX422" s="148"/>
      <c r="AY422" s="147"/>
      <c r="AZ422" s="147"/>
      <c r="BA422" s="147"/>
      <c r="BB422" s="147"/>
      <c r="BC422" s="149"/>
      <c r="BD422" s="150"/>
      <c r="BE422" s="151"/>
      <c r="BF422" s="151"/>
      <c r="BZ422" t="s">
        <v>140</v>
      </c>
      <c r="CF422" s="109" t="s">
        <v>140</v>
      </c>
      <c r="CG422" s="109"/>
    </row>
    <row r="423" spans="1:85" s="109" customFormat="1" hidden="1" outlineLevel="1">
      <c r="A423" s="152">
        <f>A413+1</f>
        <v>43</v>
      </c>
      <c r="B423" s="79">
        <v>421</v>
      </c>
      <c r="C423" s="79">
        <v>3</v>
      </c>
      <c r="D423" s="80">
        <v>5</v>
      </c>
      <c r="E423" s="81" t="s">
        <v>57</v>
      </c>
      <c r="F423" s="79">
        <v>9</v>
      </c>
      <c r="G423" s="80">
        <v>1</v>
      </c>
      <c r="H423" s="81" t="s">
        <v>27</v>
      </c>
      <c r="I423" s="82"/>
      <c r="J423" s="83"/>
      <c r="K423" s="83"/>
      <c r="L423" s="83"/>
      <c r="M423" s="83"/>
      <c r="N423" s="84"/>
      <c r="O423" s="84"/>
      <c r="P423" s="84"/>
      <c r="Q423" s="84"/>
      <c r="R423" s="84"/>
      <c r="S423" s="84"/>
      <c r="T423" s="84"/>
      <c r="U423" s="84"/>
      <c r="V423" s="84"/>
      <c r="W423" s="84"/>
      <c r="X423" s="85"/>
      <c r="Y423" s="85"/>
      <c r="Z423" s="85"/>
      <c r="AA423" s="85"/>
      <c r="AB423" s="85"/>
      <c r="AC423" s="85"/>
      <c r="AD423" s="85"/>
      <c r="AE423" s="85"/>
      <c r="AF423" s="85"/>
      <c r="AG423" s="85"/>
      <c r="AH423" s="85"/>
      <c r="AI423" s="85"/>
      <c r="AJ423" s="86"/>
      <c r="AO423" s="109" t="s">
        <v>132</v>
      </c>
      <c r="AP423" s="109" t="s">
        <v>132</v>
      </c>
      <c r="AT423" s="119" t="str">
        <f>"Match no "&amp;A423</f>
        <v>Match no 43</v>
      </c>
      <c r="AU423" s="120">
        <f>BE431</f>
        <v>4</v>
      </c>
      <c r="AV423" s="121" t="str">
        <f t="shared" ref="AV423:AV431" si="669">E423</f>
        <v>Pärnu-Jaagupi LTK</v>
      </c>
      <c r="AW423" s="120">
        <f>BF431</f>
        <v>3</v>
      </c>
      <c r="AX423" s="121" t="str">
        <f t="shared" ref="AX423:AX431" si="670">H423</f>
        <v>Maardu LTK</v>
      </c>
      <c r="AY423" s="122" t="s">
        <v>133</v>
      </c>
      <c r="AZ423" s="122" t="s">
        <v>134</v>
      </c>
      <c r="BA423" s="122" t="s">
        <v>135</v>
      </c>
      <c r="BB423" s="122" t="s">
        <v>136</v>
      </c>
      <c r="BC423" s="122" t="s">
        <v>137</v>
      </c>
      <c r="BD423" s="123" t="s">
        <v>138</v>
      </c>
      <c r="BE423" s="292" t="s">
        <v>139</v>
      </c>
      <c r="BF423" s="292"/>
      <c r="BH423" s="124">
        <f>AK432</f>
        <v>4</v>
      </c>
      <c r="BI423" s="125" t="str">
        <f t="shared" ref="BI423:BI431" si="671">E423</f>
        <v>Pärnu-Jaagupi LTK</v>
      </c>
      <c r="BJ423" s="124">
        <f>AL432</f>
        <v>3</v>
      </c>
      <c r="BK423" s="125" t="str">
        <f t="shared" ref="BK423:BK431" si="672">H423</f>
        <v>Maardu LTK</v>
      </c>
      <c r="BL423" s="287" t="s">
        <v>133</v>
      </c>
      <c r="BM423" s="288"/>
      <c r="BN423" s="287" t="s">
        <v>134</v>
      </c>
      <c r="BO423" s="288"/>
      <c r="BP423" s="287" t="s">
        <v>135</v>
      </c>
      <c r="BQ423" s="288"/>
      <c r="BR423" s="287" t="s">
        <v>136</v>
      </c>
      <c r="BS423" s="288"/>
      <c r="BT423" s="287" t="s">
        <v>137</v>
      </c>
      <c r="BU423" s="288"/>
      <c r="BV423" s="126" t="s">
        <v>138</v>
      </c>
      <c r="BW423" s="289" t="s">
        <v>139</v>
      </c>
      <c r="BX423" s="290"/>
      <c r="BZ423" s="109" t="s">
        <v>140</v>
      </c>
      <c r="CF423" s="109" t="s">
        <v>140</v>
      </c>
    </row>
    <row r="424" spans="1:85" s="109" customFormat="1" hidden="1" outlineLevel="1">
      <c r="A424" s="116">
        <f t="shared" ref="A424:A432" si="673">A414+1</f>
        <v>43</v>
      </c>
      <c r="B424" s="87">
        <v>422</v>
      </c>
      <c r="C424" s="87">
        <v>4</v>
      </c>
      <c r="D424" s="87" t="s">
        <v>77</v>
      </c>
      <c r="E424" s="88" t="s">
        <v>164</v>
      </c>
      <c r="F424" s="87">
        <v>11</v>
      </c>
      <c r="G424" s="87" t="s">
        <v>78</v>
      </c>
      <c r="H424" s="88" t="s">
        <v>166</v>
      </c>
      <c r="I424" s="89" t="s">
        <v>81</v>
      </c>
      <c r="J424" s="89" t="s">
        <v>91</v>
      </c>
      <c r="K424" s="89" t="s">
        <v>79</v>
      </c>
      <c r="L424" s="89" t="s">
        <v>94</v>
      </c>
      <c r="M424" s="89" t="s">
        <v>82</v>
      </c>
      <c r="N424" s="87">
        <v>11</v>
      </c>
      <c r="O424" s="87">
        <v>3</v>
      </c>
      <c r="P424" s="87">
        <v>8</v>
      </c>
      <c r="Q424" s="87">
        <v>11</v>
      </c>
      <c r="R424" s="87">
        <v>11</v>
      </c>
      <c r="S424" s="87">
        <v>1</v>
      </c>
      <c r="T424" s="87">
        <v>11</v>
      </c>
      <c r="U424" s="87">
        <v>9</v>
      </c>
      <c r="V424" s="87">
        <v>0</v>
      </c>
      <c r="W424" s="87">
        <v>0</v>
      </c>
      <c r="X424" s="90">
        <v>1</v>
      </c>
      <c r="Y424" s="90">
        <v>0</v>
      </c>
      <c r="Z424" s="90">
        <v>1</v>
      </c>
      <c r="AA424" s="90">
        <v>1</v>
      </c>
      <c r="AB424" s="90">
        <v>0</v>
      </c>
      <c r="AC424" s="90">
        <v>0</v>
      </c>
      <c r="AD424" s="90">
        <v>1</v>
      </c>
      <c r="AE424" s="90">
        <v>0</v>
      </c>
      <c r="AF424" s="90">
        <v>0</v>
      </c>
      <c r="AG424" s="90">
        <v>0</v>
      </c>
      <c r="AH424" s="91">
        <v>3</v>
      </c>
      <c r="AI424" s="91" t="s">
        <v>83</v>
      </c>
      <c r="AJ424" s="91">
        <v>1</v>
      </c>
      <c r="AK424" s="128">
        <f>RANK(AH424,AH424:AJ424,1)-1</f>
        <v>1</v>
      </c>
      <c r="AL424" s="128">
        <f>RANK(AJ424,AH424:AJ424,1)-1</f>
        <v>0</v>
      </c>
      <c r="AT424" s="115" t="str">
        <f>VLOOKUP(A423,Voor,4)&amp;" kell "&amp;TEXT(VLOOKUP(A423,Voor,5),"hh:mm")</f>
        <v>IV voor kell 17:30</v>
      </c>
      <c r="AU424" s="129" t="str">
        <f>D424</f>
        <v>A</v>
      </c>
      <c r="AV424" s="130" t="str">
        <f t="shared" si="669"/>
        <v>Sofia Viktoria GEROISKAJA (laen)</v>
      </c>
      <c r="AW424" s="129" t="str">
        <f>G424</f>
        <v>Y</v>
      </c>
      <c r="AX424" s="130" t="str">
        <f t="shared" si="670"/>
        <v>Julia ŠELIHH</v>
      </c>
      <c r="AY424" s="129" t="str">
        <f>IF(AND(N424=0,O424=0),"",N424&amp;" - "&amp;O424)</f>
        <v>11 - 3</v>
      </c>
      <c r="AZ424" s="129" t="str">
        <f>IF(AND(P424=0,Q424=0),"",P424&amp;" - "&amp;Q424)</f>
        <v>8 - 11</v>
      </c>
      <c r="BA424" s="129" t="str">
        <f>IF(AND(R424=0,S424=0),"",R424&amp;" - "&amp;S424)</f>
        <v>11 - 1</v>
      </c>
      <c r="BB424" s="129" t="str">
        <f>IF(AND(T424=0,U424=0),"",T424&amp;" - "&amp;U424)</f>
        <v>11 - 9</v>
      </c>
      <c r="BC424" s="129" t="str">
        <f>IF(AND(V424=0,W424=0),"",V424&amp;" - "&amp;W424)</f>
        <v/>
      </c>
      <c r="BD424" s="131" t="str">
        <f>IF(AND(AH424=0,AJ424=0),"",AH424&amp;" - "&amp;AJ424)</f>
        <v>3 - 1</v>
      </c>
      <c r="BE424" s="132">
        <f>AK424</f>
        <v>1</v>
      </c>
      <c r="BF424" s="132">
        <f>AL424</f>
        <v>0</v>
      </c>
      <c r="BH424" s="133" t="str">
        <f>D424</f>
        <v>A</v>
      </c>
      <c r="BI424" s="134" t="str">
        <f t="shared" si="671"/>
        <v>Sofia Viktoria GEROISKAJA (laen)</v>
      </c>
      <c r="BJ424" s="133" t="str">
        <f>G424</f>
        <v>Y</v>
      </c>
      <c r="BK424" s="134" t="str">
        <f t="shared" si="672"/>
        <v>Julia ŠELIHH</v>
      </c>
      <c r="BL424" s="135">
        <f t="shared" ref="BL424:BL431" si="674">IF(AND(N424=0,O424=0),"",N424)</f>
        <v>11</v>
      </c>
      <c r="BM424" s="135">
        <f t="shared" ref="BM424:BM431" si="675">IF(AND(N424=0,O424=0),"",O424)</f>
        <v>3</v>
      </c>
      <c r="BN424" s="135">
        <f t="shared" ref="BN424:BN431" si="676">IF(AND(P424=0,Q424=0),"",P424)</f>
        <v>8</v>
      </c>
      <c r="BO424" s="135">
        <f t="shared" ref="BO424:BO431" si="677">IF(AND(P424=0,Q424=0),"",Q424)</f>
        <v>11</v>
      </c>
      <c r="BP424" s="135">
        <f t="shared" ref="BP424:BP431" si="678">IF(AND(R424=0,S424=0),"",R424)</f>
        <v>11</v>
      </c>
      <c r="BQ424" s="135">
        <f t="shared" ref="BQ424:BQ431" si="679">IF(AND(R424=0,S424=0),"",S424)</f>
        <v>1</v>
      </c>
      <c r="BR424" s="135">
        <f t="shared" ref="BR424:BR431" si="680">IF(AND(T424=0,U424=0),"",T424)</f>
        <v>11</v>
      </c>
      <c r="BS424" s="135">
        <f t="shared" ref="BS424:BS431" si="681">IF(AND(T424=0,U424=0),"",U424)</f>
        <v>9</v>
      </c>
      <c r="BT424" s="135" t="str">
        <f t="shared" ref="BT424:BT431" si="682">IF(AND(V424=0,W424=0),"",V424)</f>
        <v/>
      </c>
      <c r="BU424" s="135" t="str">
        <f t="shared" ref="BU424:BU431" si="683">IF(AND(V424=0,W424=0),"",W424)</f>
        <v/>
      </c>
      <c r="BV424" s="136" t="str">
        <f>IF(AND(AH424=0,AJ424=0),"",AH424&amp;" - "&amp;AJ424)</f>
        <v>3 - 1</v>
      </c>
      <c r="BW424" s="137">
        <f>AK424</f>
        <v>1</v>
      </c>
      <c r="BX424" s="137">
        <f>AL424</f>
        <v>0</v>
      </c>
      <c r="BZ424" s="109" t="str">
        <f>IF(BL424="","",BI424)</f>
        <v>Sofia Viktoria GEROISKAJA (laen)</v>
      </c>
      <c r="CA424" s="109" t="str">
        <f>IF(BZ424="","",BI423)</f>
        <v>Pärnu-Jaagupi LTK</v>
      </c>
      <c r="CB424" s="109" t="str">
        <f>IF(BL424="","",BK424)</f>
        <v>Julia ŠELIHH</v>
      </c>
      <c r="CC424" s="109" t="str">
        <f>IF(CB424="","",BK423)</f>
        <v>Maardu LTK</v>
      </c>
      <c r="CF424" s="109" t="str">
        <f>IF(AH424=AJ424,"",IF(AH424&gt;AJ424,E424,H424))</f>
        <v>Sofia Viktoria GEROISKAJA (laen)</v>
      </c>
      <c r="CG424" s="109" t="str">
        <f>IF(AH424=AJ424,"",IF(AH424&gt;AJ424,H424,E424))</f>
        <v>Julia ŠELIHH</v>
      </c>
    </row>
    <row r="425" spans="1:85" s="109" customFormat="1" hidden="1" outlineLevel="1">
      <c r="A425" s="116">
        <f t="shared" si="673"/>
        <v>43</v>
      </c>
      <c r="B425" s="87">
        <v>423</v>
      </c>
      <c r="C425" s="87">
        <v>5</v>
      </c>
      <c r="D425" s="87" t="s">
        <v>84</v>
      </c>
      <c r="E425" s="88" t="s">
        <v>151</v>
      </c>
      <c r="F425" s="87">
        <v>10</v>
      </c>
      <c r="G425" s="87" t="s">
        <v>85</v>
      </c>
      <c r="H425" s="88" t="s">
        <v>114</v>
      </c>
      <c r="I425" s="89" t="s">
        <v>97</v>
      </c>
      <c r="J425" s="89" t="s">
        <v>144</v>
      </c>
      <c r="K425" s="89" t="s">
        <v>103</v>
      </c>
      <c r="L425" s="89" t="s">
        <v>82</v>
      </c>
      <c r="M425" s="89" t="s">
        <v>82</v>
      </c>
      <c r="N425" s="87">
        <v>4</v>
      </c>
      <c r="O425" s="87">
        <v>11</v>
      </c>
      <c r="P425" s="87">
        <v>11</v>
      </c>
      <c r="Q425" s="87">
        <v>13</v>
      </c>
      <c r="R425" s="87">
        <v>3</v>
      </c>
      <c r="S425" s="87">
        <v>11</v>
      </c>
      <c r="T425" s="87">
        <v>0</v>
      </c>
      <c r="U425" s="87">
        <v>0</v>
      </c>
      <c r="V425" s="87">
        <v>0</v>
      </c>
      <c r="W425" s="87">
        <v>0</v>
      </c>
      <c r="X425" s="90">
        <v>0</v>
      </c>
      <c r="Y425" s="90">
        <v>0</v>
      </c>
      <c r="Z425" s="90">
        <v>0</v>
      </c>
      <c r="AA425" s="90">
        <v>0</v>
      </c>
      <c r="AB425" s="90">
        <v>0</v>
      </c>
      <c r="AC425" s="90">
        <v>1</v>
      </c>
      <c r="AD425" s="90">
        <v>1</v>
      </c>
      <c r="AE425" s="90">
        <v>1</v>
      </c>
      <c r="AF425" s="90">
        <v>0</v>
      </c>
      <c r="AG425" s="90">
        <v>0</v>
      </c>
      <c r="AH425" s="91">
        <v>0</v>
      </c>
      <c r="AI425" s="91" t="s">
        <v>83</v>
      </c>
      <c r="AJ425" s="91">
        <v>3</v>
      </c>
      <c r="AK425" s="128">
        <f>RANK(AH425,AH425:AJ425,1)-1</f>
        <v>0</v>
      </c>
      <c r="AL425" s="128">
        <f>RANK(AJ425,AH425:AJ425,1)-1</f>
        <v>1</v>
      </c>
      <c r="AT425" s="115" t="str">
        <f>"Laud: "&amp;VLOOKUP(A423,Voor,8)</f>
        <v>Laud: 10</v>
      </c>
      <c r="AU425" s="129" t="str">
        <f>D425</f>
        <v>B</v>
      </c>
      <c r="AV425" s="130" t="str">
        <f t="shared" si="669"/>
        <v>Ketrin SALUMAA</v>
      </c>
      <c r="AW425" s="129" t="str">
        <f>G425</f>
        <v>X</v>
      </c>
      <c r="AX425" s="130" t="str">
        <f t="shared" si="670"/>
        <v>Alina JAGNENKOVA</v>
      </c>
      <c r="AY425" s="129" t="str">
        <f>IF(AND(N425=0,O425=0),"",N425&amp;" - "&amp;O425)</f>
        <v>4 - 11</v>
      </c>
      <c r="AZ425" s="129" t="str">
        <f>IF(AND(P425=0,Q425=0),"",P425&amp;" - "&amp;Q425)</f>
        <v>11 - 13</v>
      </c>
      <c r="BA425" s="129" t="str">
        <f>IF(AND(R425=0,S425=0),"",R425&amp;" - "&amp;S425)</f>
        <v>3 - 11</v>
      </c>
      <c r="BB425" s="129" t="str">
        <f>IF(AND(T425=0,U425=0),"",T425&amp;" - "&amp;U425)</f>
        <v/>
      </c>
      <c r="BC425" s="129" t="str">
        <f>IF(AND(V425=0,W425=0),"",V425&amp;" - "&amp;W425)</f>
        <v/>
      </c>
      <c r="BD425" s="131" t="str">
        <f>IF(AND(AH425=0,AJ425=0),"",AH425&amp;" - "&amp;AJ425)</f>
        <v>0 - 3</v>
      </c>
      <c r="BE425" s="132">
        <f t="shared" ref="BE425:BF427" si="684">BE424+AK425</f>
        <v>1</v>
      </c>
      <c r="BF425" s="132">
        <f t="shared" si="684"/>
        <v>1</v>
      </c>
      <c r="BH425" s="129" t="str">
        <f>D425</f>
        <v>B</v>
      </c>
      <c r="BI425" s="130" t="str">
        <f t="shared" si="671"/>
        <v>Ketrin SALUMAA</v>
      </c>
      <c r="BJ425" s="129" t="str">
        <f>G425</f>
        <v>X</v>
      </c>
      <c r="BK425" s="130" t="str">
        <f t="shared" si="672"/>
        <v>Alina JAGNENKOVA</v>
      </c>
      <c r="BL425" s="135">
        <f t="shared" si="674"/>
        <v>4</v>
      </c>
      <c r="BM425" s="135">
        <f t="shared" si="675"/>
        <v>11</v>
      </c>
      <c r="BN425" s="135">
        <f t="shared" si="676"/>
        <v>11</v>
      </c>
      <c r="BO425" s="135">
        <f t="shared" si="677"/>
        <v>13</v>
      </c>
      <c r="BP425" s="135">
        <f t="shared" si="678"/>
        <v>3</v>
      </c>
      <c r="BQ425" s="135">
        <f t="shared" si="679"/>
        <v>11</v>
      </c>
      <c r="BR425" s="135" t="str">
        <f t="shared" si="680"/>
        <v/>
      </c>
      <c r="BS425" s="135" t="str">
        <f t="shared" si="681"/>
        <v/>
      </c>
      <c r="BT425" s="135" t="str">
        <f t="shared" si="682"/>
        <v/>
      </c>
      <c r="BU425" s="135" t="str">
        <f t="shared" si="683"/>
        <v/>
      </c>
      <c r="BV425" s="136" t="str">
        <f>IF(AND(AH425=0,AJ425=0),"",AH425&amp;" - "&amp;AJ425)</f>
        <v>0 - 3</v>
      </c>
      <c r="BW425" s="138">
        <f>BW424+AK425</f>
        <v>1</v>
      </c>
      <c r="BX425" s="138">
        <f>AL425+BX424</f>
        <v>1</v>
      </c>
      <c r="BZ425" s="109" t="str">
        <f>IF(BL425="","",BI425)</f>
        <v>Ketrin SALUMAA</v>
      </c>
      <c r="CA425" s="109" t="str">
        <f>IF(BZ425="","",CA424)</f>
        <v>Pärnu-Jaagupi LTK</v>
      </c>
      <c r="CB425" s="109" t="str">
        <f>IF(BL425="","",BK425)</f>
        <v>Alina JAGNENKOVA</v>
      </c>
      <c r="CC425" s="109" t="str">
        <f>IF(CB425="","",CC424)</f>
        <v>Maardu LTK</v>
      </c>
      <c r="CF425" s="109" t="str">
        <f>IF(AH425=AJ425,"",IF(AH425&gt;AJ425,E425,H425))</f>
        <v>Alina JAGNENKOVA</v>
      </c>
      <c r="CG425" s="109" t="str">
        <f>IF(AH425=AJ425,"",IF(AH425&gt;AJ425,H425,E425))</f>
        <v>Ketrin SALUMAA</v>
      </c>
    </row>
    <row r="426" spans="1:85" s="109" customFormat="1" hidden="1" outlineLevel="1">
      <c r="A426" s="116">
        <f t="shared" si="673"/>
        <v>43</v>
      </c>
      <c r="B426" s="87">
        <v>424</v>
      </c>
      <c r="C426" s="87">
        <v>6</v>
      </c>
      <c r="D426" s="87" t="s">
        <v>87</v>
      </c>
      <c r="E426" s="88" t="s">
        <v>153</v>
      </c>
      <c r="F426" s="87">
        <v>12</v>
      </c>
      <c r="G426" s="87" t="s">
        <v>88</v>
      </c>
      <c r="H426" s="88" t="s">
        <v>110</v>
      </c>
      <c r="I426" s="89" t="s">
        <v>150</v>
      </c>
      <c r="J426" s="89" t="s">
        <v>86</v>
      </c>
      <c r="K426" s="89" t="s">
        <v>86</v>
      </c>
      <c r="L426" s="89" t="s">
        <v>82</v>
      </c>
      <c r="M426" s="89" t="s">
        <v>82</v>
      </c>
      <c r="N426" s="87">
        <v>14</v>
      </c>
      <c r="O426" s="87">
        <v>12</v>
      </c>
      <c r="P426" s="87">
        <v>11</v>
      </c>
      <c r="Q426" s="87">
        <v>6</v>
      </c>
      <c r="R426" s="87">
        <v>11</v>
      </c>
      <c r="S426" s="87">
        <v>6</v>
      </c>
      <c r="T426" s="87">
        <v>0</v>
      </c>
      <c r="U426" s="87">
        <v>0</v>
      </c>
      <c r="V426" s="87">
        <v>0</v>
      </c>
      <c r="W426" s="87">
        <v>0</v>
      </c>
      <c r="X426" s="90">
        <v>1</v>
      </c>
      <c r="Y426" s="90">
        <v>1</v>
      </c>
      <c r="Z426" s="90">
        <v>1</v>
      </c>
      <c r="AA426" s="90">
        <v>0</v>
      </c>
      <c r="AB426" s="90">
        <v>0</v>
      </c>
      <c r="AC426" s="90">
        <v>0</v>
      </c>
      <c r="AD426" s="90">
        <v>0</v>
      </c>
      <c r="AE426" s="90">
        <v>0</v>
      </c>
      <c r="AF426" s="90">
        <v>0</v>
      </c>
      <c r="AG426" s="90">
        <v>0</v>
      </c>
      <c r="AH426" s="91">
        <v>3</v>
      </c>
      <c r="AI426" s="91" t="s">
        <v>83</v>
      </c>
      <c r="AJ426" s="91">
        <v>0</v>
      </c>
      <c r="AK426" s="128">
        <f>RANK(AH426,AH426:AJ426,1)-1</f>
        <v>1</v>
      </c>
      <c r="AL426" s="128">
        <f>RANK(AJ426,AH426:AJ426,1)-1</f>
        <v>0</v>
      </c>
      <c r="AT426" s="115"/>
      <c r="AU426" s="129" t="str">
        <f>D426</f>
        <v>C</v>
      </c>
      <c r="AV426" s="130" t="str">
        <f t="shared" si="669"/>
        <v>Liisi KOIT</v>
      </c>
      <c r="AW426" s="129" t="str">
        <f>G426</f>
        <v>Z</v>
      </c>
      <c r="AX426" s="130" t="str">
        <f t="shared" si="670"/>
        <v>Anita LISSOVENKO</v>
      </c>
      <c r="AY426" s="129" t="str">
        <f>IF(AND(N426=0,O426=0),"",N426&amp;" - "&amp;O426)</f>
        <v>14 - 12</v>
      </c>
      <c r="AZ426" s="129" t="str">
        <f>IF(AND(P426=0,Q426=0),"",P426&amp;" - "&amp;Q426)</f>
        <v>11 - 6</v>
      </c>
      <c r="BA426" s="129" t="str">
        <f>IF(AND(R426=0,S426=0),"",R426&amp;" - "&amp;S426)</f>
        <v>11 - 6</v>
      </c>
      <c r="BB426" s="129" t="str">
        <f>IF(AND(T426=0,U426=0),"",T426&amp;" - "&amp;U426)</f>
        <v/>
      </c>
      <c r="BC426" s="129" t="str">
        <f>IF(AND(V426=0,W426=0),"",V426&amp;" - "&amp;W426)</f>
        <v/>
      </c>
      <c r="BD426" s="131" t="str">
        <f>IF(AND(AH426=0,AJ426=0),"",AH426&amp;" - "&amp;AJ426)</f>
        <v>3 - 0</v>
      </c>
      <c r="BE426" s="132">
        <f t="shared" si="684"/>
        <v>2</v>
      </c>
      <c r="BF426" s="132">
        <f t="shared" si="684"/>
        <v>1</v>
      </c>
      <c r="BH426" s="129" t="str">
        <f>D426</f>
        <v>C</v>
      </c>
      <c r="BI426" s="130" t="str">
        <f t="shared" si="671"/>
        <v>Liisi KOIT</v>
      </c>
      <c r="BJ426" s="129" t="str">
        <f>G426</f>
        <v>Z</v>
      </c>
      <c r="BK426" s="130" t="str">
        <f t="shared" si="672"/>
        <v>Anita LISSOVENKO</v>
      </c>
      <c r="BL426" s="135">
        <f t="shared" si="674"/>
        <v>14</v>
      </c>
      <c r="BM426" s="135">
        <f t="shared" si="675"/>
        <v>12</v>
      </c>
      <c r="BN426" s="135">
        <f t="shared" si="676"/>
        <v>11</v>
      </c>
      <c r="BO426" s="135">
        <f t="shared" si="677"/>
        <v>6</v>
      </c>
      <c r="BP426" s="135">
        <f t="shared" si="678"/>
        <v>11</v>
      </c>
      <c r="BQ426" s="135">
        <f t="shared" si="679"/>
        <v>6</v>
      </c>
      <c r="BR426" s="135" t="str">
        <f t="shared" si="680"/>
        <v/>
      </c>
      <c r="BS426" s="135" t="str">
        <f t="shared" si="681"/>
        <v/>
      </c>
      <c r="BT426" s="135" t="str">
        <f t="shared" si="682"/>
        <v/>
      </c>
      <c r="BU426" s="135" t="str">
        <f t="shared" si="683"/>
        <v/>
      </c>
      <c r="BV426" s="136" t="str">
        <f>IF(AND(AH426=0,AJ426=0),"",AH426&amp;" - "&amp;AJ426)</f>
        <v>3 - 0</v>
      </c>
      <c r="BW426" s="138">
        <f>BW425+AK426</f>
        <v>2</v>
      </c>
      <c r="BX426" s="138">
        <f>AL426+BX425</f>
        <v>1</v>
      </c>
      <c r="BZ426" s="109" t="str">
        <f>IF(BL426="","",BI426)</f>
        <v>Liisi KOIT</v>
      </c>
      <c r="CA426" s="109" t="str">
        <f>IF(BZ426="","",CA424)</f>
        <v>Pärnu-Jaagupi LTK</v>
      </c>
      <c r="CB426" s="109" t="str">
        <f>IF(BL426="","",BK426)</f>
        <v>Anita LISSOVENKO</v>
      </c>
      <c r="CC426" s="109" t="str">
        <f>IF(CB426="","",CC424)</f>
        <v>Maardu LTK</v>
      </c>
      <c r="CF426" s="109" t="str">
        <f>IF(AH426=AJ426,"",IF(AH426&gt;AJ426,E426,H426))</f>
        <v>Liisi KOIT</v>
      </c>
      <c r="CG426" s="109" t="str">
        <f>IF(AH426=AJ426,"",IF(AH426&gt;AJ426,H426,E426))</f>
        <v>Anita LISSOVENKO</v>
      </c>
    </row>
    <row r="427" spans="1:85" s="109" customFormat="1" hidden="1" outlineLevel="1">
      <c r="A427" s="116">
        <f t="shared" si="673"/>
        <v>43</v>
      </c>
      <c r="B427" s="87">
        <v>425</v>
      </c>
      <c r="C427" s="92">
        <v>5</v>
      </c>
      <c r="D427" s="87"/>
      <c r="E427" s="88" t="s">
        <v>151</v>
      </c>
      <c r="F427" s="92">
        <v>10</v>
      </c>
      <c r="G427" s="87"/>
      <c r="H427" s="88" t="s">
        <v>114</v>
      </c>
      <c r="I427" s="291" t="s">
        <v>92</v>
      </c>
      <c r="J427" s="291" t="s">
        <v>89</v>
      </c>
      <c r="K427" s="291" t="s">
        <v>90</v>
      </c>
      <c r="L427" s="291" t="s">
        <v>100</v>
      </c>
      <c r="M427" s="291" t="s">
        <v>82</v>
      </c>
      <c r="N427" s="285">
        <v>11</v>
      </c>
      <c r="O427" s="285">
        <v>7</v>
      </c>
      <c r="P427" s="285">
        <v>6</v>
      </c>
      <c r="Q427" s="285">
        <v>11</v>
      </c>
      <c r="R427" s="285">
        <v>7</v>
      </c>
      <c r="S427" s="285">
        <v>11</v>
      </c>
      <c r="T427" s="285">
        <v>9</v>
      </c>
      <c r="U427" s="285">
        <v>11</v>
      </c>
      <c r="V427" s="285">
        <v>0</v>
      </c>
      <c r="W427" s="285">
        <v>0</v>
      </c>
      <c r="X427" s="293">
        <v>1</v>
      </c>
      <c r="Y427" s="293">
        <v>0</v>
      </c>
      <c r="Z427" s="293">
        <v>0</v>
      </c>
      <c r="AA427" s="293">
        <v>0</v>
      </c>
      <c r="AB427" s="293">
        <v>0</v>
      </c>
      <c r="AC427" s="293">
        <v>0</v>
      </c>
      <c r="AD427" s="293">
        <v>1</v>
      </c>
      <c r="AE427" s="293">
        <v>1</v>
      </c>
      <c r="AF427" s="293">
        <v>1</v>
      </c>
      <c r="AG427" s="293">
        <v>0</v>
      </c>
      <c r="AH427" s="295">
        <v>1</v>
      </c>
      <c r="AI427" s="295" t="s">
        <v>83</v>
      </c>
      <c r="AJ427" s="295">
        <v>3</v>
      </c>
      <c r="AK427" s="298">
        <f>RANK(AH427,AH427:AJ427,1)-1</f>
        <v>0</v>
      </c>
      <c r="AL427" s="299">
        <f>RANK(AJ427,AH427:AJ427,1)-1</f>
        <v>1</v>
      </c>
      <c r="AT427" s="115"/>
      <c r="AU427" s="300" t="s">
        <v>143</v>
      </c>
      <c r="AV427" s="130" t="str">
        <f t="shared" si="669"/>
        <v>Ketrin SALUMAA</v>
      </c>
      <c r="AW427" s="300" t="s">
        <v>143</v>
      </c>
      <c r="AX427" s="130" t="str">
        <f t="shared" si="670"/>
        <v>Alina JAGNENKOVA</v>
      </c>
      <c r="AY427" s="302" t="str">
        <f>IF(AND(N427=0,O427=0),"",N427&amp;" - "&amp;O427)</f>
        <v>11 - 7</v>
      </c>
      <c r="AZ427" s="302" t="str">
        <f>IF(AND(P427=0,Q427=0),"",P427&amp;" - "&amp;Q427)</f>
        <v>6 - 11</v>
      </c>
      <c r="BA427" s="302" t="str">
        <f>IF(AND(R427=0,S427=0),"",R427&amp;" - "&amp;S427)</f>
        <v>7 - 11</v>
      </c>
      <c r="BB427" s="302" t="str">
        <f>IF(AND(T427=0,U427=0),"",T427&amp;" - "&amp;U427)</f>
        <v>9 - 11</v>
      </c>
      <c r="BC427" s="302" t="str">
        <f>IF(AND(V427=0,W427=0),"",V427&amp;" - "&amp;W427)</f>
        <v/>
      </c>
      <c r="BD427" s="309" t="str">
        <f>IF(AND(AH427=0,AJ427=0),"",AH427&amp;" - "&amp;AJ427)</f>
        <v>1 - 3</v>
      </c>
      <c r="BE427" s="297">
        <f t="shared" si="684"/>
        <v>2</v>
      </c>
      <c r="BF427" s="297">
        <f t="shared" si="684"/>
        <v>2</v>
      </c>
      <c r="BH427" s="129"/>
      <c r="BI427" s="130" t="str">
        <f t="shared" si="671"/>
        <v>Ketrin SALUMAA</v>
      </c>
      <c r="BJ427" s="129"/>
      <c r="BK427" s="130" t="str">
        <f t="shared" si="672"/>
        <v>Alina JAGNENKOVA</v>
      </c>
      <c r="BL427" s="305">
        <f t="shared" si="674"/>
        <v>11</v>
      </c>
      <c r="BM427" s="305">
        <f t="shared" si="675"/>
        <v>7</v>
      </c>
      <c r="BN427" s="305">
        <f t="shared" si="676"/>
        <v>6</v>
      </c>
      <c r="BO427" s="305">
        <f t="shared" si="677"/>
        <v>11</v>
      </c>
      <c r="BP427" s="305">
        <f t="shared" si="678"/>
        <v>7</v>
      </c>
      <c r="BQ427" s="305">
        <f t="shared" si="679"/>
        <v>11</v>
      </c>
      <c r="BR427" s="305">
        <f t="shared" si="680"/>
        <v>9</v>
      </c>
      <c r="BS427" s="305">
        <f t="shared" si="681"/>
        <v>11</v>
      </c>
      <c r="BT427" s="305" t="str">
        <f t="shared" si="682"/>
        <v/>
      </c>
      <c r="BU427" s="305" t="str">
        <f t="shared" si="683"/>
        <v/>
      </c>
      <c r="BV427" s="307" t="str">
        <f>IF(AND(AH427=0,AJ427=0),"",AH427&amp;" - "&amp;AJ427)</f>
        <v>1 - 3</v>
      </c>
      <c r="BW427" s="303">
        <f>AK427+BW426</f>
        <v>2</v>
      </c>
      <c r="BX427" s="303">
        <f>AL427+BX426</f>
        <v>2</v>
      </c>
    </row>
    <row r="428" spans="1:85" s="109" customFormat="1" hidden="1" outlineLevel="1">
      <c r="A428" s="116">
        <f t="shared" si="673"/>
        <v>43</v>
      </c>
      <c r="B428" s="87">
        <v>426</v>
      </c>
      <c r="C428" s="92">
        <v>6</v>
      </c>
      <c r="D428" s="87"/>
      <c r="E428" s="88" t="s">
        <v>153</v>
      </c>
      <c r="F428" s="92">
        <v>12</v>
      </c>
      <c r="G428" s="87"/>
      <c r="H428" s="88" t="s">
        <v>110</v>
      </c>
      <c r="I428" s="291"/>
      <c r="J428" s="291"/>
      <c r="K428" s="291"/>
      <c r="L428" s="291"/>
      <c r="M428" s="291"/>
      <c r="N428" s="286"/>
      <c r="O428" s="286"/>
      <c r="P428" s="286"/>
      <c r="Q428" s="286"/>
      <c r="R428" s="286"/>
      <c r="S428" s="286"/>
      <c r="T428" s="286"/>
      <c r="U428" s="286"/>
      <c r="V428" s="286"/>
      <c r="W428" s="286"/>
      <c r="X428" s="294"/>
      <c r="Y428" s="294"/>
      <c r="Z428" s="294"/>
      <c r="AA428" s="294"/>
      <c r="AB428" s="294"/>
      <c r="AC428" s="294"/>
      <c r="AD428" s="294"/>
      <c r="AE428" s="294"/>
      <c r="AF428" s="294"/>
      <c r="AG428" s="294"/>
      <c r="AH428" s="296"/>
      <c r="AI428" s="296"/>
      <c r="AJ428" s="296"/>
      <c r="AK428" s="298"/>
      <c r="AL428" s="299"/>
      <c r="AT428" s="115"/>
      <c r="AU428" s="301"/>
      <c r="AV428" s="130" t="str">
        <f t="shared" si="669"/>
        <v>Liisi KOIT</v>
      </c>
      <c r="AW428" s="301"/>
      <c r="AX428" s="130" t="str">
        <f t="shared" si="670"/>
        <v>Anita LISSOVENKO</v>
      </c>
      <c r="AY428" s="302"/>
      <c r="AZ428" s="302"/>
      <c r="BA428" s="302"/>
      <c r="BB428" s="302"/>
      <c r="BC428" s="302"/>
      <c r="BD428" s="309"/>
      <c r="BE428" s="297"/>
      <c r="BF428" s="297"/>
      <c r="BH428" s="129"/>
      <c r="BI428" s="130" t="str">
        <f t="shared" si="671"/>
        <v>Liisi KOIT</v>
      </c>
      <c r="BJ428" s="129"/>
      <c r="BK428" s="130" t="str">
        <f t="shared" si="672"/>
        <v>Anita LISSOVENKO</v>
      </c>
      <c r="BL428" s="306" t="str">
        <f t="shared" si="674"/>
        <v/>
      </c>
      <c r="BM428" s="306" t="str">
        <f t="shared" si="675"/>
        <v/>
      </c>
      <c r="BN428" s="306" t="str">
        <f t="shared" si="676"/>
        <v/>
      </c>
      <c r="BO428" s="306" t="str">
        <f t="shared" si="677"/>
        <v/>
      </c>
      <c r="BP428" s="306" t="str">
        <f t="shared" si="678"/>
        <v/>
      </c>
      <c r="BQ428" s="306" t="str">
        <f t="shared" si="679"/>
        <v/>
      </c>
      <c r="BR428" s="306" t="str">
        <f t="shared" si="680"/>
        <v/>
      </c>
      <c r="BS428" s="306" t="str">
        <f t="shared" si="681"/>
        <v/>
      </c>
      <c r="BT428" s="306" t="str">
        <f t="shared" si="682"/>
        <v/>
      </c>
      <c r="BU428" s="306" t="str">
        <f t="shared" si="683"/>
        <v/>
      </c>
      <c r="BV428" s="308"/>
      <c r="BW428" s="304"/>
      <c r="BX428" s="304"/>
    </row>
    <row r="429" spans="1:85" s="109" customFormat="1" hidden="1" outlineLevel="1">
      <c r="A429" s="116">
        <f t="shared" si="673"/>
        <v>43</v>
      </c>
      <c r="B429" s="87">
        <v>427</v>
      </c>
      <c r="C429" s="87">
        <v>4</v>
      </c>
      <c r="D429" s="87" t="s">
        <v>77</v>
      </c>
      <c r="E429" s="88" t="s">
        <v>164</v>
      </c>
      <c r="F429" s="87">
        <v>10</v>
      </c>
      <c r="G429" s="87" t="s">
        <v>85</v>
      </c>
      <c r="H429" s="88" t="s">
        <v>114</v>
      </c>
      <c r="I429" s="89" t="s">
        <v>104</v>
      </c>
      <c r="J429" s="89" t="s">
        <v>99</v>
      </c>
      <c r="K429" s="89" t="s">
        <v>91</v>
      </c>
      <c r="L429" s="89" t="s">
        <v>82</v>
      </c>
      <c r="M429" s="89" t="s">
        <v>82</v>
      </c>
      <c r="N429" s="87">
        <v>2</v>
      </c>
      <c r="O429" s="87">
        <v>11</v>
      </c>
      <c r="P429" s="87">
        <v>5</v>
      </c>
      <c r="Q429" s="87">
        <v>11</v>
      </c>
      <c r="R429" s="87">
        <v>8</v>
      </c>
      <c r="S429" s="87">
        <v>11</v>
      </c>
      <c r="T429" s="87">
        <v>0</v>
      </c>
      <c r="U429" s="87">
        <v>0</v>
      </c>
      <c r="V429" s="87">
        <v>0</v>
      </c>
      <c r="W429" s="87">
        <v>0</v>
      </c>
      <c r="X429" s="90">
        <v>0</v>
      </c>
      <c r="Y429" s="90">
        <v>0</v>
      </c>
      <c r="Z429" s="90">
        <v>0</v>
      </c>
      <c r="AA429" s="90">
        <v>0</v>
      </c>
      <c r="AB429" s="90">
        <v>0</v>
      </c>
      <c r="AC429" s="90">
        <v>1</v>
      </c>
      <c r="AD429" s="90">
        <v>1</v>
      </c>
      <c r="AE429" s="90">
        <v>1</v>
      </c>
      <c r="AF429" s="90">
        <v>0</v>
      </c>
      <c r="AG429" s="90">
        <v>0</v>
      </c>
      <c r="AH429" s="91">
        <v>0</v>
      </c>
      <c r="AI429" s="91" t="s">
        <v>83</v>
      </c>
      <c r="AJ429" s="91">
        <v>3</v>
      </c>
      <c r="AK429" s="128">
        <f>RANK(AH429,AH429:AJ429,1)-1</f>
        <v>0</v>
      </c>
      <c r="AL429" s="128">
        <f>RANK(AJ429,AH429:AJ429,1)-1</f>
        <v>1</v>
      </c>
      <c r="AM429" s="114"/>
      <c r="AN429" s="114"/>
      <c r="AO429" s="139"/>
      <c r="AP429" s="139"/>
      <c r="AQ429" s="139"/>
      <c r="AR429" s="139"/>
      <c r="AT429" s="115"/>
      <c r="AU429" s="129" t="str">
        <f>D429</f>
        <v>A</v>
      </c>
      <c r="AV429" s="130" t="str">
        <f t="shared" si="669"/>
        <v>Sofia Viktoria GEROISKAJA (laen)</v>
      </c>
      <c r="AW429" s="129" t="str">
        <f>G429</f>
        <v>X</v>
      </c>
      <c r="AX429" s="130" t="str">
        <f t="shared" si="670"/>
        <v>Alina JAGNENKOVA</v>
      </c>
      <c r="AY429" s="129" t="str">
        <f>IF(AND(N429=0,O429=0),"",N429&amp;" - "&amp;O429)</f>
        <v>2 - 11</v>
      </c>
      <c r="AZ429" s="129" t="str">
        <f>IF(AND(P429=0,Q429=0),"",P429&amp;" - "&amp;Q429)</f>
        <v>5 - 11</v>
      </c>
      <c r="BA429" s="129" t="str">
        <f>IF(AND(R429=0,S429=0),"",R429&amp;" - "&amp;S429)</f>
        <v>8 - 11</v>
      </c>
      <c r="BB429" s="129" t="str">
        <f>IF(AND(T429=0,U429=0),"",T429&amp;" - "&amp;U429)</f>
        <v/>
      </c>
      <c r="BC429" s="129" t="str">
        <f>IF(AND(V429=0,W429=0),"",V429&amp;" - "&amp;W429)</f>
        <v/>
      </c>
      <c r="BD429" s="131" t="str">
        <f>IF(AND(AH429=0,AJ429=0),"",AH429&amp;" - "&amp;AJ429)</f>
        <v>0 - 3</v>
      </c>
      <c r="BE429" s="132">
        <f>BE427+AK429</f>
        <v>2</v>
      </c>
      <c r="BF429" s="132">
        <f>BF427+AL429</f>
        <v>3</v>
      </c>
      <c r="BH429" s="129" t="str">
        <f>D429</f>
        <v>A</v>
      </c>
      <c r="BI429" s="130" t="str">
        <f t="shared" si="671"/>
        <v>Sofia Viktoria GEROISKAJA (laen)</v>
      </c>
      <c r="BJ429" s="129" t="str">
        <f>G429</f>
        <v>X</v>
      </c>
      <c r="BK429" s="130" t="str">
        <f t="shared" si="672"/>
        <v>Alina JAGNENKOVA</v>
      </c>
      <c r="BL429" s="135">
        <f t="shared" si="674"/>
        <v>2</v>
      </c>
      <c r="BM429" s="135">
        <f t="shared" si="675"/>
        <v>11</v>
      </c>
      <c r="BN429" s="135">
        <f t="shared" si="676"/>
        <v>5</v>
      </c>
      <c r="BO429" s="135">
        <f t="shared" si="677"/>
        <v>11</v>
      </c>
      <c r="BP429" s="135">
        <f t="shared" si="678"/>
        <v>8</v>
      </c>
      <c r="BQ429" s="135">
        <f t="shared" si="679"/>
        <v>11</v>
      </c>
      <c r="BR429" s="135" t="str">
        <f t="shared" si="680"/>
        <v/>
      </c>
      <c r="BS429" s="135" t="str">
        <f t="shared" si="681"/>
        <v/>
      </c>
      <c r="BT429" s="135" t="str">
        <f t="shared" si="682"/>
        <v/>
      </c>
      <c r="BU429" s="135" t="str">
        <f t="shared" si="683"/>
        <v/>
      </c>
      <c r="BV429" s="136" t="str">
        <f>IF(AND(AH429=0,AJ429=0),"",AH429&amp;" - "&amp;AJ429)</f>
        <v>0 - 3</v>
      </c>
      <c r="BW429" s="138">
        <f>BW427+AK429</f>
        <v>2</v>
      </c>
      <c r="BX429" s="138">
        <f>AL429+BX427</f>
        <v>3</v>
      </c>
      <c r="BZ429" s="109" t="str">
        <f>IF(BL429="","",BI429)</f>
        <v>Sofia Viktoria GEROISKAJA (laen)</v>
      </c>
      <c r="CA429" s="109" t="str">
        <f>IF(BZ429="","",CA424)</f>
        <v>Pärnu-Jaagupi LTK</v>
      </c>
      <c r="CB429" s="109" t="str">
        <f>IF(BL429="","",BK429)</f>
        <v>Alina JAGNENKOVA</v>
      </c>
      <c r="CC429" s="109" t="str">
        <f>IF(CB429="","",CC424)</f>
        <v>Maardu LTK</v>
      </c>
      <c r="CF429" s="109" t="str">
        <f>IF(AH429=AJ429,"",IF(AH429&gt;AJ429,E429,H429))</f>
        <v>Alina JAGNENKOVA</v>
      </c>
      <c r="CG429" s="109" t="str">
        <f>IF(AH429=AJ429,"",IF(AH429&gt;AJ429,H429,E429))</f>
        <v>Sofia Viktoria GEROISKAJA (laen)</v>
      </c>
    </row>
    <row r="430" spans="1:85" hidden="1" outlineLevel="1">
      <c r="A430" s="116">
        <f t="shared" si="673"/>
        <v>43</v>
      </c>
      <c r="B430" s="87">
        <v>428</v>
      </c>
      <c r="C430" s="93">
        <v>6</v>
      </c>
      <c r="D430" s="93" t="s">
        <v>87</v>
      </c>
      <c r="E430" s="88" t="s">
        <v>153</v>
      </c>
      <c r="F430" s="93">
        <v>11</v>
      </c>
      <c r="G430" s="93" t="s">
        <v>78</v>
      </c>
      <c r="H430" s="88" t="s">
        <v>166</v>
      </c>
      <c r="I430" s="89" t="s">
        <v>80</v>
      </c>
      <c r="J430" s="89" t="s">
        <v>81</v>
      </c>
      <c r="K430" s="89" t="s">
        <v>91</v>
      </c>
      <c r="L430" s="89" t="s">
        <v>92</v>
      </c>
      <c r="M430" s="89" t="s">
        <v>82</v>
      </c>
      <c r="N430" s="87">
        <v>11</v>
      </c>
      <c r="O430" s="87">
        <v>8</v>
      </c>
      <c r="P430" s="87">
        <v>11</v>
      </c>
      <c r="Q430" s="87">
        <v>3</v>
      </c>
      <c r="R430" s="87">
        <v>8</v>
      </c>
      <c r="S430" s="87">
        <v>11</v>
      </c>
      <c r="T430" s="87">
        <v>11</v>
      </c>
      <c r="U430" s="87">
        <v>7</v>
      </c>
      <c r="V430" s="87">
        <v>0</v>
      </c>
      <c r="W430" s="87">
        <v>0</v>
      </c>
      <c r="X430" s="90">
        <v>1</v>
      </c>
      <c r="Y430" s="90">
        <v>1</v>
      </c>
      <c r="Z430" s="90">
        <v>0</v>
      </c>
      <c r="AA430" s="90">
        <v>1</v>
      </c>
      <c r="AB430" s="90">
        <v>0</v>
      </c>
      <c r="AC430" s="90">
        <v>0</v>
      </c>
      <c r="AD430" s="90">
        <v>0</v>
      </c>
      <c r="AE430" s="90">
        <v>1</v>
      </c>
      <c r="AF430" s="90">
        <v>0</v>
      </c>
      <c r="AG430" s="90">
        <v>0</v>
      </c>
      <c r="AH430" s="91">
        <v>3</v>
      </c>
      <c r="AI430" s="91" t="s">
        <v>83</v>
      </c>
      <c r="AJ430" s="91">
        <v>1</v>
      </c>
      <c r="AK430" s="128">
        <f>RANK(AH430,AH430:AJ430,1)-1</f>
        <v>1</v>
      </c>
      <c r="AL430" s="128">
        <f>RANK(AJ430,AH430:AJ430,1)-1</f>
        <v>0</v>
      </c>
      <c r="AT430" s="115"/>
      <c r="AU430" s="129" t="str">
        <f>D430</f>
        <v>C</v>
      </c>
      <c r="AV430" s="130" t="str">
        <f t="shared" si="669"/>
        <v>Liisi KOIT</v>
      </c>
      <c r="AW430" s="129" t="str">
        <f>G430</f>
        <v>Y</v>
      </c>
      <c r="AX430" s="130" t="str">
        <f t="shared" si="670"/>
        <v>Julia ŠELIHH</v>
      </c>
      <c r="AY430" s="129" t="str">
        <f>IF(AND(N430=0,O430=0),"",N430&amp;" - "&amp;O430)</f>
        <v>11 - 8</v>
      </c>
      <c r="AZ430" s="129" t="str">
        <f>IF(AND(P430=0,Q430=0),"",P430&amp;" - "&amp;Q430)</f>
        <v>11 - 3</v>
      </c>
      <c r="BA430" s="129" t="str">
        <f>IF(AND(R430=0,S430=0),"",R430&amp;" - "&amp;S430)</f>
        <v>8 - 11</v>
      </c>
      <c r="BB430" s="129" t="str">
        <f>IF(AND(T430=0,U430=0),"",T430&amp;" - "&amp;U430)</f>
        <v>11 - 7</v>
      </c>
      <c r="BC430" s="129" t="str">
        <f>IF(AND(V430=0,W430=0),"",V430&amp;" - "&amp;W430)</f>
        <v/>
      </c>
      <c r="BD430" s="131" t="str">
        <f>IF(AND(AH430=0,AJ430=0),"",AH430&amp;" - "&amp;AJ430)</f>
        <v>3 - 1</v>
      </c>
      <c r="BE430" s="132">
        <f>BE429+AK430</f>
        <v>3</v>
      </c>
      <c r="BF430" s="132">
        <f>BF429+AL430</f>
        <v>3</v>
      </c>
      <c r="BH430" s="129" t="str">
        <f>D430</f>
        <v>C</v>
      </c>
      <c r="BI430" s="130" t="str">
        <f t="shared" si="671"/>
        <v>Liisi KOIT</v>
      </c>
      <c r="BJ430" s="129" t="str">
        <f>G430</f>
        <v>Y</v>
      </c>
      <c r="BK430" s="130" t="str">
        <f t="shared" si="672"/>
        <v>Julia ŠELIHH</v>
      </c>
      <c r="BL430" s="135">
        <f t="shared" si="674"/>
        <v>11</v>
      </c>
      <c r="BM430" s="135">
        <f t="shared" si="675"/>
        <v>8</v>
      </c>
      <c r="BN430" s="135">
        <f t="shared" si="676"/>
        <v>11</v>
      </c>
      <c r="BO430" s="135">
        <f t="shared" si="677"/>
        <v>3</v>
      </c>
      <c r="BP430" s="135">
        <f t="shared" si="678"/>
        <v>8</v>
      </c>
      <c r="BQ430" s="135">
        <f t="shared" si="679"/>
        <v>11</v>
      </c>
      <c r="BR430" s="135">
        <f t="shared" si="680"/>
        <v>11</v>
      </c>
      <c r="BS430" s="135">
        <f t="shared" si="681"/>
        <v>7</v>
      </c>
      <c r="BT430" s="135" t="str">
        <f t="shared" si="682"/>
        <v/>
      </c>
      <c r="BU430" s="135" t="str">
        <f t="shared" si="683"/>
        <v/>
      </c>
      <c r="BV430" s="136" t="str">
        <f>IF(AND(AH430=0,AJ430=0),"",AH430&amp;" - "&amp;AJ430)</f>
        <v>3 - 1</v>
      </c>
      <c r="BW430" s="138">
        <f>BW429+AK430</f>
        <v>3</v>
      </c>
      <c r="BX430" s="138">
        <f>AL430+BX429</f>
        <v>3</v>
      </c>
      <c r="BZ430" s="109" t="str">
        <f>IF(BL430="","",BI430)</f>
        <v>Liisi KOIT</v>
      </c>
      <c r="CA430" s="109" t="str">
        <f>IF(BZ430="","",CA424)</f>
        <v>Pärnu-Jaagupi LTK</v>
      </c>
      <c r="CB430" s="109" t="str">
        <f>IF(BL430="","",BK430)</f>
        <v>Julia ŠELIHH</v>
      </c>
      <c r="CC430" s="109" t="str">
        <f>IF(CB430="","",CC424)</f>
        <v>Maardu LTK</v>
      </c>
      <c r="CF430" s="109" t="str">
        <f>IF(AH430=AJ430,"",IF(AH430&gt;AJ430,E430,H430))</f>
        <v>Liisi KOIT</v>
      </c>
      <c r="CG430" s="109" t="str">
        <f>IF(AH430=AJ430,"",IF(AH430&gt;AJ430,H430,E430))</f>
        <v>Julia ŠELIHH</v>
      </c>
    </row>
    <row r="431" spans="1:85" hidden="1" outlineLevel="1">
      <c r="A431" s="153">
        <f t="shared" si="673"/>
        <v>43</v>
      </c>
      <c r="B431" s="96">
        <v>429</v>
      </c>
      <c r="C431" s="94">
        <v>5</v>
      </c>
      <c r="D431" s="94" t="s">
        <v>84</v>
      </c>
      <c r="E431" s="95" t="s">
        <v>151</v>
      </c>
      <c r="F431" s="94">
        <v>12</v>
      </c>
      <c r="G431" s="94" t="s">
        <v>88</v>
      </c>
      <c r="H431" s="95" t="s">
        <v>110</v>
      </c>
      <c r="I431" s="89" t="s">
        <v>95</v>
      </c>
      <c r="J431" s="89" t="s">
        <v>150</v>
      </c>
      <c r="K431" s="89" t="s">
        <v>92</v>
      </c>
      <c r="L431" s="89" t="s">
        <v>82</v>
      </c>
      <c r="M431" s="89" t="s">
        <v>82</v>
      </c>
      <c r="N431" s="96">
        <v>12</v>
      </c>
      <c r="O431" s="96">
        <v>10</v>
      </c>
      <c r="P431" s="96">
        <v>14</v>
      </c>
      <c r="Q431" s="96">
        <v>12</v>
      </c>
      <c r="R431" s="96">
        <v>11</v>
      </c>
      <c r="S431" s="96">
        <v>7</v>
      </c>
      <c r="T431" s="96">
        <v>0</v>
      </c>
      <c r="U431" s="96">
        <v>0</v>
      </c>
      <c r="V431" s="96">
        <v>0</v>
      </c>
      <c r="W431" s="96">
        <v>0</v>
      </c>
      <c r="X431" s="97">
        <v>1</v>
      </c>
      <c r="Y431" s="97">
        <v>1</v>
      </c>
      <c r="Z431" s="97">
        <v>1</v>
      </c>
      <c r="AA431" s="97">
        <v>0</v>
      </c>
      <c r="AB431" s="97">
        <v>0</v>
      </c>
      <c r="AC431" s="97">
        <v>0</v>
      </c>
      <c r="AD431" s="97">
        <v>0</v>
      </c>
      <c r="AE431" s="97">
        <v>0</v>
      </c>
      <c r="AF431" s="97">
        <v>0</v>
      </c>
      <c r="AG431" s="97">
        <v>0</v>
      </c>
      <c r="AH431" s="98">
        <v>3</v>
      </c>
      <c r="AI431" s="98" t="s">
        <v>83</v>
      </c>
      <c r="AJ431" s="98">
        <v>0</v>
      </c>
      <c r="AK431" s="128">
        <f>RANK(AH431,AH431:AJ431,1)-1</f>
        <v>1</v>
      </c>
      <c r="AL431" s="128">
        <f>RANK(AJ431,AH431:AJ431,1)-1</f>
        <v>0</v>
      </c>
      <c r="AM431" s="142">
        <v>1</v>
      </c>
      <c r="AN431" s="142">
        <v>1</v>
      </c>
      <c r="AT431" s="115"/>
      <c r="AU431" s="129" t="str">
        <f>D431</f>
        <v>B</v>
      </c>
      <c r="AV431" s="130" t="str">
        <f t="shared" si="669"/>
        <v>Ketrin SALUMAA</v>
      </c>
      <c r="AW431" s="129" t="str">
        <f>G431</f>
        <v>Z</v>
      </c>
      <c r="AX431" s="130" t="str">
        <f t="shared" si="670"/>
        <v>Anita LISSOVENKO</v>
      </c>
      <c r="AY431" s="129" t="str">
        <f>IF(AND(N431=0,O431=0),"",N431&amp;" - "&amp;O431)</f>
        <v>12 - 10</v>
      </c>
      <c r="AZ431" s="129" t="str">
        <f>IF(AND(P431=0,Q431=0),"",P431&amp;" - "&amp;Q431)</f>
        <v>14 - 12</v>
      </c>
      <c r="BA431" s="129" t="str">
        <f>IF(AND(R431=0,S431=0),"",R431&amp;" - "&amp;S431)</f>
        <v>11 - 7</v>
      </c>
      <c r="BB431" s="129" t="str">
        <f>IF(AND(T431=0,U431=0),"",T431&amp;" - "&amp;U431)</f>
        <v/>
      </c>
      <c r="BC431" s="129" t="str">
        <f>IF(AND(V431=0,W431=0),"",V431&amp;" - "&amp;W431)</f>
        <v/>
      </c>
      <c r="BD431" s="131" t="str">
        <f>IF(AND(AH431=0,AJ431=0),"",AH431&amp;" - "&amp;AJ431)</f>
        <v>3 - 0</v>
      </c>
      <c r="BE431" s="132">
        <f>BE430+AK431</f>
        <v>4</v>
      </c>
      <c r="BF431" s="132">
        <f>BF430+AL431</f>
        <v>3</v>
      </c>
      <c r="BH431" s="129" t="str">
        <f>D431</f>
        <v>B</v>
      </c>
      <c r="BI431" s="130" t="str">
        <f t="shared" si="671"/>
        <v>Ketrin SALUMAA</v>
      </c>
      <c r="BJ431" s="129" t="str">
        <f>G431</f>
        <v>Z</v>
      </c>
      <c r="BK431" s="130" t="str">
        <f t="shared" si="672"/>
        <v>Anita LISSOVENKO</v>
      </c>
      <c r="BL431" s="135">
        <f t="shared" si="674"/>
        <v>12</v>
      </c>
      <c r="BM431" s="135">
        <f t="shared" si="675"/>
        <v>10</v>
      </c>
      <c r="BN431" s="135">
        <f t="shared" si="676"/>
        <v>14</v>
      </c>
      <c r="BO431" s="135">
        <f t="shared" si="677"/>
        <v>12</v>
      </c>
      <c r="BP431" s="135">
        <f t="shared" si="678"/>
        <v>11</v>
      </c>
      <c r="BQ431" s="135">
        <f t="shared" si="679"/>
        <v>7</v>
      </c>
      <c r="BR431" s="135" t="str">
        <f t="shared" si="680"/>
        <v/>
      </c>
      <c r="BS431" s="135" t="str">
        <f t="shared" si="681"/>
        <v/>
      </c>
      <c r="BT431" s="135" t="str">
        <f t="shared" si="682"/>
        <v/>
      </c>
      <c r="BU431" s="135" t="str">
        <f t="shared" si="683"/>
        <v/>
      </c>
      <c r="BV431" s="136" t="str">
        <f>IF(AND(AH431=0,AJ431=0),"",AH431&amp;" - "&amp;AJ431)</f>
        <v>3 - 0</v>
      </c>
      <c r="BW431" s="138">
        <f>BW430+AK431</f>
        <v>4</v>
      </c>
      <c r="BX431" s="138">
        <f>AL431+BX430</f>
        <v>3</v>
      </c>
      <c r="BZ431" s="109" t="str">
        <f>IF(BL431="","",BI431)</f>
        <v>Ketrin SALUMAA</v>
      </c>
      <c r="CA431" s="109" t="str">
        <f>IF(BZ431="","",CA424)</f>
        <v>Pärnu-Jaagupi LTK</v>
      </c>
      <c r="CB431" s="109" t="str">
        <f>IF(BL431="","",BK431)</f>
        <v>Anita LISSOVENKO</v>
      </c>
      <c r="CC431" s="109" t="str">
        <f>IF(CB431="","",CC424)</f>
        <v>Maardu LTK</v>
      </c>
      <c r="CF431" s="109" t="str">
        <f>IF(AH431=AJ431,"",IF(AH431&gt;AJ431,E431,H431))</f>
        <v>Ketrin SALUMAA</v>
      </c>
      <c r="CG431" s="109" t="str">
        <f>IF(AH431=AJ431,"",IF(AH431&gt;AJ431,H431,E431))</f>
        <v>Anita LISSOVENKO</v>
      </c>
    </row>
    <row r="432" spans="1:85" hidden="1" outlineLevel="1">
      <c r="A432" s="154">
        <f t="shared" si="673"/>
        <v>43</v>
      </c>
      <c r="B432" s="101">
        <v>430</v>
      </c>
      <c r="C432" s="99"/>
      <c r="D432" s="99"/>
      <c r="E432" s="99"/>
      <c r="F432" s="99"/>
      <c r="G432" s="99"/>
      <c r="H432" s="99"/>
      <c r="I432" s="100"/>
      <c r="J432" s="100"/>
      <c r="K432" s="100"/>
      <c r="L432" s="100"/>
      <c r="M432" s="100"/>
      <c r="N432" s="101"/>
      <c r="O432" s="101"/>
      <c r="P432" s="101"/>
      <c r="Q432" s="101"/>
      <c r="R432" s="101"/>
      <c r="S432" s="101"/>
      <c r="T432" s="101"/>
      <c r="U432" s="101"/>
      <c r="V432" s="101"/>
      <c r="W432" s="101"/>
      <c r="X432" s="102"/>
      <c r="Y432" s="102"/>
      <c r="Z432" s="102"/>
      <c r="AA432" s="102"/>
      <c r="AB432" s="102"/>
      <c r="AC432" s="102"/>
      <c r="AD432" s="102"/>
      <c r="AE432" s="102"/>
      <c r="AF432" s="102"/>
      <c r="AG432" s="102"/>
      <c r="AH432" s="103"/>
      <c r="AI432" s="103"/>
      <c r="AJ432" s="104"/>
      <c r="AK432" s="144">
        <f>SUM(AK424:AK431)</f>
        <v>4</v>
      </c>
      <c r="AL432" s="144">
        <f>SUM(AL424:AL431)</f>
        <v>3</v>
      </c>
      <c r="AM432" s="145" t="str">
        <f>IF(OR(ISNA(E424),AK432=AL432),"",IF(D423&lt;G423,AK432&amp;" - "&amp;AL432,AL432&amp;" - "&amp;AK432))</f>
        <v>3 - 4</v>
      </c>
      <c r="AN432" s="145">
        <f>IF(OR(ISNA(E424),AK432=AL432),"",IF(VALUE(LEFT(AM432))&gt;VALUE(RIGHT(AM432)),2,1))</f>
        <v>1</v>
      </c>
      <c r="AT432" s="146"/>
      <c r="AU432" s="147"/>
      <c r="AV432" s="148"/>
      <c r="AW432" s="147"/>
      <c r="AX432" s="148"/>
      <c r="AY432" s="147"/>
      <c r="AZ432" s="147"/>
      <c r="BA432" s="147"/>
      <c r="BB432" s="147"/>
      <c r="BC432" s="149"/>
      <c r="BD432" s="150"/>
      <c r="BE432" s="151"/>
      <c r="BF432" s="151"/>
      <c r="BZ432" t="s">
        <v>140</v>
      </c>
      <c r="CF432" s="109" t="s">
        <v>140</v>
      </c>
      <c r="CG432" s="109"/>
    </row>
    <row r="433" spans="1:85" s="109" customFormat="1" hidden="1" outlineLevel="1">
      <c r="A433" s="152">
        <f>A423+1</f>
        <v>44</v>
      </c>
      <c r="B433" s="79">
        <v>431</v>
      </c>
      <c r="C433" s="79">
        <v>3</v>
      </c>
      <c r="D433" s="80">
        <v>4</v>
      </c>
      <c r="E433" s="81" t="s">
        <v>52</v>
      </c>
      <c r="F433" s="79">
        <v>9</v>
      </c>
      <c r="G433" s="80">
        <v>7</v>
      </c>
      <c r="H433" s="81" t="s">
        <v>62</v>
      </c>
      <c r="I433" s="82"/>
      <c r="J433" s="83"/>
      <c r="K433" s="83"/>
      <c r="L433" s="83"/>
      <c r="M433" s="83"/>
      <c r="N433" s="84"/>
      <c r="O433" s="84"/>
      <c r="P433" s="84"/>
      <c r="Q433" s="84"/>
      <c r="R433" s="84"/>
      <c r="S433" s="84"/>
      <c r="T433" s="84"/>
      <c r="U433" s="84"/>
      <c r="V433" s="84"/>
      <c r="W433" s="84"/>
      <c r="X433" s="85"/>
      <c r="Y433" s="85"/>
      <c r="Z433" s="85"/>
      <c r="AA433" s="85"/>
      <c r="AB433" s="85"/>
      <c r="AC433" s="85"/>
      <c r="AD433" s="85"/>
      <c r="AE433" s="85"/>
      <c r="AF433" s="85"/>
      <c r="AG433" s="85"/>
      <c r="AH433" s="85"/>
      <c r="AI433" s="85"/>
      <c r="AJ433" s="86"/>
      <c r="AO433" s="109" t="s">
        <v>132</v>
      </c>
      <c r="AP433" s="109" t="s">
        <v>132</v>
      </c>
      <c r="AT433" s="119" t="str">
        <f>"Match no "&amp;A433</f>
        <v>Match no 44</v>
      </c>
      <c r="AU433" s="120">
        <f>BE441</f>
        <v>4</v>
      </c>
      <c r="AV433" s="121" t="str">
        <f t="shared" ref="AV433:AV441" si="685">E433</f>
        <v>LTK Kalev</v>
      </c>
      <c r="AW433" s="120">
        <f>BF441</f>
        <v>1</v>
      </c>
      <c r="AX433" s="121" t="str">
        <f t="shared" ref="AX433:AX441" si="686">H433</f>
        <v>TalTech SK / Rakvere SK</v>
      </c>
      <c r="AY433" s="122" t="s">
        <v>133</v>
      </c>
      <c r="AZ433" s="122" t="s">
        <v>134</v>
      </c>
      <c r="BA433" s="122" t="s">
        <v>135</v>
      </c>
      <c r="BB433" s="122" t="s">
        <v>136</v>
      </c>
      <c r="BC433" s="122" t="s">
        <v>137</v>
      </c>
      <c r="BD433" s="123" t="s">
        <v>138</v>
      </c>
      <c r="BE433" s="292" t="s">
        <v>139</v>
      </c>
      <c r="BF433" s="292"/>
      <c r="BH433" s="124">
        <f>AK442</f>
        <v>4</v>
      </c>
      <c r="BI433" s="125" t="str">
        <f t="shared" ref="BI433:BI441" si="687">E433</f>
        <v>LTK Kalev</v>
      </c>
      <c r="BJ433" s="124">
        <f>AL442</f>
        <v>1</v>
      </c>
      <c r="BK433" s="125" t="str">
        <f t="shared" ref="BK433:BK441" si="688">H433</f>
        <v>TalTech SK / Rakvere SK</v>
      </c>
      <c r="BL433" s="287" t="s">
        <v>133</v>
      </c>
      <c r="BM433" s="288"/>
      <c r="BN433" s="287" t="s">
        <v>134</v>
      </c>
      <c r="BO433" s="288"/>
      <c r="BP433" s="287" t="s">
        <v>135</v>
      </c>
      <c r="BQ433" s="288"/>
      <c r="BR433" s="287" t="s">
        <v>136</v>
      </c>
      <c r="BS433" s="288"/>
      <c r="BT433" s="287" t="s">
        <v>137</v>
      </c>
      <c r="BU433" s="288"/>
      <c r="BV433" s="126" t="s">
        <v>138</v>
      </c>
      <c r="BW433" s="289" t="s">
        <v>139</v>
      </c>
      <c r="BX433" s="290"/>
      <c r="BZ433" s="109" t="s">
        <v>140</v>
      </c>
      <c r="CF433" s="109" t="s">
        <v>140</v>
      </c>
    </row>
    <row r="434" spans="1:85" s="109" customFormat="1" hidden="1" outlineLevel="1">
      <c r="A434" s="116">
        <f t="shared" ref="A434:A442" si="689">A424+1</f>
        <v>44</v>
      </c>
      <c r="B434" s="87">
        <v>432</v>
      </c>
      <c r="C434" s="87">
        <v>4</v>
      </c>
      <c r="D434" s="87" t="s">
        <v>77</v>
      </c>
      <c r="E434" s="88" t="s">
        <v>120</v>
      </c>
      <c r="F434" s="87">
        <v>11</v>
      </c>
      <c r="G434" s="87" t="s">
        <v>78</v>
      </c>
      <c r="H434" s="88" t="s">
        <v>123</v>
      </c>
      <c r="I434" s="89" t="s">
        <v>108</v>
      </c>
      <c r="J434" s="89" t="s">
        <v>101</v>
      </c>
      <c r="K434" s="89" t="s">
        <v>96</v>
      </c>
      <c r="L434" s="89" t="s">
        <v>82</v>
      </c>
      <c r="M434" s="89" t="s">
        <v>82</v>
      </c>
      <c r="N434" s="87">
        <v>11</v>
      </c>
      <c r="O434" s="87">
        <v>0</v>
      </c>
      <c r="P434" s="87">
        <v>11</v>
      </c>
      <c r="Q434" s="87">
        <v>2</v>
      </c>
      <c r="R434" s="87">
        <v>11</v>
      </c>
      <c r="S434" s="87">
        <v>5</v>
      </c>
      <c r="T434" s="87">
        <v>0</v>
      </c>
      <c r="U434" s="87">
        <v>0</v>
      </c>
      <c r="V434" s="87">
        <v>0</v>
      </c>
      <c r="W434" s="87">
        <v>0</v>
      </c>
      <c r="X434" s="90">
        <v>1</v>
      </c>
      <c r="Y434" s="90">
        <v>1</v>
      </c>
      <c r="Z434" s="90">
        <v>1</v>
      </c>
      <c r="AA434" s="90">
        <v>0</v>
      </c>
      <c r="AB434" s="90">
        <v>0</v>
      </c>
      <c r="AC434" s="90">
        <v>0</v>
      </c>
      <c r="AD434" s="90">
        <v>0</v>
      </c>
      <c r="AE434" s="90">
        <v>0</v>
      </c>
      <c r="AF434" s="90">
        <v>0</v>
      </c>
      <c r="AG434" s="90">
        <v>0</v>
      </c>
      <c r="AH434" s="91">
        <v>3</v>
      </c>
      <c r="AI434" s="91" t="s">
        <v>83</v>
      </c>
      <c r="AJ434" s="91">
        <v>0</v>
      </c>
      <c r="AK434" s="128">
        <f>RANK(AH434,AH434:AJ434,1)-1</f>
        <v>1</v>
      </c>
      <c r="AL434" s="128">
        <f>RANK(AJ434,AH434:AJ434,1)-1</f>
        <v>0</v>
      </c>
      <c r="AT434" s="115" t="str">
        <f>VLOOKUP(A433,Voor,4)&amp;" kell "&amp;TEXT(VLOOKUP(A433,Voor,5),"hh:mm")</f>
        <v>IV voor kell 17:30</v>
      </c>
      <c r="AU434" s="129" t="str">
        <f>D434</f>
        <v>A</v>
      </c>
      <c r="AV434" s="130" t="str">
        <f t="shared" si="685"/>
        <v>Kätlin LATT</v>
      </c>
      <c r="AW434" s="129" t="str">
        <f>G434</f>
        <v>Y</v>
      </c>
      <c r="AX434" s="130" t="str">
        <f t="shared" si="686"/>
        <v>Sirli ROOSVE</v>
      </c>
      <c r="AY434" s="129" t="str">
        <f>IF(AND(N434=0,O434=0),"",N434&amp;" - "&amp;O434)</f>
        <v>11 - 0</v>
      </c>
      <c r="AZ434" s="129" t="str">
        <f>IF(AND(P434=0,Q434=0),"",P434&amp;" - "&amp;Q434)</f>
        <v>11 - 2</v>
      </c>
      <c r="BA434" s="129" t="str">
        <f>IF(AND(R434=0,S434=0),"",R434&amp;" - "&amp;S434)</f>
        <v>11 - 5</v>
      </c>
      <c r="BB434" s="129" t="str">
        <f>IF(AND(T434=0,U434=0),"",T434&amp;" - "&amp;U434)</f>
        <v/>
      </c>
      <c r="BC434" s="129" t="str">
        <f>IF(AND(V434=0,W434=0),"",V434&amp;" - "&amp;W434)</f>
        <v/>
      </c>
      <c r="BD434" s="131" t="str">
        <f>IF(AND(AH434=0,AJ434=0),"",AH434&amp;" - "&amp;AJ434)</f>
        <v>3 - 0</v>
      </c>
      <c r="BE434" s="132">
        <f>AK434</f>
        <v>1</v>
      </c>
      <c r="BF434" s="132">
        <f>AL434</f>
        <v>0</v>
      </c>
      <c r="BH434" s="133" t="str">
        <f>D434</f>
        <v>A</v>
      </c>
      <c r="BI434" s="134" t="str">
        <f t="shared" si="687"/>
        <v>Kätlin LATT</v>
      </c>
      <c r="BJ434" s="133" t="str">
        <f>G434</f>
        <v>Y</v>
      </c>
      <c r="BK434" s="134" t="str">
        <f t="shared" si="688"/>
        <v>Sirli ROOSVE</v>
      </c>
      <c r="BL434" s="135">
        <f t="shared" ref="BL434:BL441" si="690">IF(AND(N434=0,O434=0),"",N434)</f>
        <v>11</v>
      </c>
      <c r="BM434" s="135">
        <f t="shared" ref="BM434:BM441" si="691">IF(AND(N434=0,O434=0),"",O434)</f>
        <v>0</v>
      </c>
      <c r="BN434" s="135">
        <f t="shared" ref="BN434:BN441" si="692">IF(AND(P434=0,Q434=0),"",P434)</f>
        <v>11</v>
      </c>
      <c r="BO434" s="135">
        <f t="shared" ref="BO434:BO441" si="693">IF(AND(P434=0,Q434=0),"",Q434)</f>
        <v>2</v>
      </c>
      <c r="BP434" s="135">
        <f t="shared" ref="BP434:BP441" si="694">IF(AND(R434=0,S434=0),"",R434)</f>
        <v>11</v>
      </c>
      <c r="BQ434" s="135">
        <f t="shared" ref="BQ434:BQ441" si="695">IF(AND(R434=0,S434=0),"",S434)</f>
        <v>5</v>
      </c>
      <c r="BR434" s="135" t="str">
        <f t="shared" ref="BR434:BR441" si="696">IF(AND(T434=0,U434=0),"",T434)</f>
        <v/>
      </c>
      <c r="BS434" s="135" t="str">
        <f t="shared" ref="BS434:BS441" si="697">IF(AND(T434=0,U434=0),"",U434)</f>
        <v/>
      </c>
      <c r="BT434" s="135" t="str">
        <f t="shared" ref="BT434:BT441" si="698">IF(AND(V434=0,W434=0),"",V434)</f>
        <v/>
      </c>
      <c r="BU434" s="135" t="str">
        <f t="shared" ref="BU434:BU441" si="699">IF(AND(V434=0,W434=0),"",W434)</f>
        <v/>
      </c>
      <c r="BV434" s="136" t="str">
        <f>IF(AND(AH434=0,AJ434=0),"",AH434&amp;" - "&amp;AJ434)</f>
        <v>3 - 0</v>
      </c>
      <c r="BW434" s="137">
        <f>AK434</f>
        <v>1</v>
      </c>
      <c r="BX434" s="137">
        <f>AL434</f>
        <v>0</v>
      </c>
      <c r="BZ434" s="109" t="str">
        <f>IF(BL434="","",BI434)</f>
        <v>Kätlin LATT</v>
      </c>
      <c r="CA434" s="109" t="str">
        <f>IF(BZ434="","",BI433)</f>
        <v>LTK Kalev</v>
      </c>
      <c r="CB434" s="109" t="str">
        <f>IF(BL434="","",BK434)</f>
        <v>Sirli ROOSVE</v>
      </c>
      <c r="CC434" s="109" t="str">
        <f>IF(CB434="","",BK433)</f>
        <v>TalTech SK / Rakvere SK</v>
      </c>
      <c r="CF434" s="109" t="str">
        <f>IF(AH434=AJ434,"",IF(AH434&gt;AJ434,E434,H434))</f>
        <v>Kätlin LATT</v>
      </c>
      <c r="CG434" s="109" t="str">
        <f>IF(AH434=AJ434,"",IF(AH434&gt;AJ434,H434,E434))</f>
        <v>Sirli ROOSVE</v>
      </c>
    </row>
    <row r="435" spans="1:85" s="109" customFormat="1" hidden="1" outlineLevel="1">
      <c r="A435" s="116">
        <f t="shared" si="689"/>
        <v>44</v>
      </c>
      <c r="B435" s="87">
        <v>433</v>
      </c>
      <c r="C435" s="87">
        <v>5</v>
      </c>
      <c r="D435" s="87" t="s">
        <v>84</v>
      </c>
      <c r="E435" s="88" t="s">
        <v>118</v>
      </c>
      <c r="F435" s="87">
        <v>10</v>
      </c>
      <c r="G435" s="87" t="s">
        <v>85</v>
      </c>
      <c r="H435" s="88" t="s">
        <v>125</v>
      </c>
      <c r="I435" s="89" t="s">
        <v>91</v>
      </c>
      <c r="J435" s="89" t="s">
        <v>81</v>
      </c>
      <c r="K435" s="89" t="s">
        <v>100</v>
      </c>
      <c r="L435" s="89" t="s">
        <v>94</v>
      </c>
      <c r="M435" s="89" t="s">
        <v>94</v>
      </c>
      <c r="N435" s="87">
        <v>8</v>
      </c>
      <c r="O435" s="87">
        <v>11</v>
      </c>
      <c r="P435" s="87">
        <v>11</v>
      </c>
      <c r="Q435" s="87">
        <v>3</v>
      </c>
      <c r="R435" s="87">
        <v>9</v>
      </c>
      <c r="S435" s="87">
        <v>11</v>
      </c>
      <c r="T435" s="87">
        <v>11</v>
      </c>
      <c r="U435" s="87">
        <v>9</v>
      </c>
      <c r="V435" s="87">
        <v>11</v>
      </c>
      <c r="W435" s="87">
        <v>9</v>
      </c>
      <c r="X435" s="90">
        <v>0</v>
      </c>
      <c r="Y435" s="90">
        <v>1</v>
      </c>
      <c r="Z435" s="90">
        <v>0</v>
      </c>
      <c r="AA435" s="90">
        <v>1</v>
      </c>
      <c r="AB435" s="90">
        <v>1</v>
      </c>
      <c r="AC435" s="90">
        <v>1</v>
      </c>
      <c r="AD435" s="90">
        <v>0</v>
      </c>
      <c r="AE435" s="90">
        <v>1</v>
      </c>
      <c r="AF435" s="90">
        <v>0</v>
      </c>
      <c r="AG435" s="90">
        <v>0</v>
      </c>
      <c r="AH435" s="91">
        <v>3</v>
      </c>
      <c r="AI435" s="91" t="s">
        <v>83</v>
      </c>
      <c r="AJ435" s="91">
        <v>2</v>
      </c>
      <c r="AK435" s="128">
        <f>RANK(AH435,AH435:AJ435,1)-1</f>
        <v>1</v>
      </c>
      <c r="AL435" s="128">
        <f>RANK(AJ435,AH435:AJ435,1)-1</f>
        <v>0</v>
      </c>
      <c r="AT435" s="115" t="str">
        <f>"Laud: "&amp;VLOOKUP(A433,Voor,8)</f>
        <v>Laud: 9</v>
      </c>
      <c r="AU435" s="129" t="str">
        <f>D435</f>
        <v>B</v>
      </c>
      <c r="AV435" s="130" t="str">
        <f t="shared" si="685"/>
        <v>Pille VEESAAR</v>
      </c>
      <c r="AW435" s="129" t="str">
        <f>G435</f>
        <v>X</v>
      </c>
      <c r="AX435" s="130" t="str">
        <f t="shared" si="686"/>
        <v>Annigrete SUIMETS</v>
      </c>
      <c r="AY435" s="129" t="str">
        <f>IF(AND(N435=0,O435=0),"",N435&amp;" - "&amp;O435)</f>
        <v>8 - 11</v>
      </c>
      <c r="AZ435" s="129" t="str">
        <f>IF(AND(P435=0,Q435=0),"",P435&amp;" - "&amp;Q435)</f>
        <v>11 - 3</v>
      </c>
      <c r="BA435" s="129" t="str">
        <f>IF(AND(R435=0,S435=0),"",R435&amp;" - "&amp;S435)</f>
        <v>9 - 11</v>
      </c>
      <c r="BB435" s="129" t="str">
        <f>IF(AND(T435=0,U435=0),"",T435&amp;" - "&amp;U435)</f>
        <v>11 - 9</v>
      </c>
      <c r="BC435" s="129" t="str">
        <f>IF(AND(V435=0,W435=0),"",V435&amp;" - "&amp;W435)</f>
        <v>11 - 9</v>
      </c>
      <c r="BD435" s="131" t="str">
        <f>IF(AND(AH435=0,AJ435=0),"",AH435&amp;" - "&amp;AJ435)</f>
        <v>3 - 2</v>
      </c>
      <c r="BE435" s="132">
        <f t="shared" ref="BE435:BF437" si="700">BE434+AK435</f>
        <v>2</v>
      </c>
      <c r="BF435" s="132">
        <f t="shared" si="700"/>
        <v>0</v>
      </c>
      <c r="BH435" s="129" t="str">
        <f>D435</f>
        <v>B</v>
      </c>
      <c r="BI435" s="130" t="str">
        <f t="shared" si="687"/>
        <v>Pille VEESAAR</v>
      </c>
      <c r="BJ435" s="129" t="str">
        <f>G435</f>
        <v>X</v>
      </c>
      <c r="BK435" s="130" t="str">
        <f t="shared" si="688"/>
        <v>Annigrete SUIMETS</v>
      </c>
      <c r="BL435" s="135">
        <f t="shared" si="690"/>
        <v>8</v>
      </c>
      <c r="BM435" s="135">
        <f t="shared" si="691"/>
        <v>11</v>
      </c>
      <c r="BN435" s="135">
        <f t="shared" si="692"/>
        <v>11</v>
      </c>
      <c r="BO435" s="135">
        <f t="shared" si="693"/>
        <v>3</v>
      </c>
      <c r="BP435" s="135">
        <f t="shared" si="694"/>
        <v>9</v>
      </c>
      <c r="BQ435" s="135">
        <f t="shared" si="695"/>
        <v>11</v>
      </c>
      <c r="BR435" s="135">
        <f t="shared" si="696"/>
        <v>11</v>
      </c>
      <c r="BS435" s="135">
        <f t="shared" si="697"/>
        <v>9</v>
      </c>
      <c r="BT435" s="135">
        <f t="shared" si="698"/>
        <v>11</v>
      </c>
      <c r="BU435" s="135">
        <f t="shared" si="699"/>
        <v>9</v>
      </c>
      <c r="BV435" s="136" t="str">
        <f>IF(AND(AH435=0,AJ435=0),"",AH435&amp;" - "&amp;AJ435)</f>
        <v>3 - 2</v>
      </c>
      <c r="BW435" s="138">
        <f>BW434+AK435</f>
        <v>2</v>
      </c>
      <c r="BX435" s="138">
        <f>AL435+BX434</f>
        <v>0</v>
      </c>
      <c r="BZ435" s="109" t="str">
        <f>IF(BL435="","",BI435)</f>
        <v>Pille VEESAAR</v>
      </c>
      <c r="CA435" s="109" t="str">
        <f>IF(BZ435="","",CA434)</f>
        <v>LTK Kalev</v>
      </c>
      <c r="CB435" s="109" t="str">
        <f>IF(BL435="","",BK435)</f>
        <v>Annigrete SUIMETS</v>
      </c>
      <c r="CC435" s="109" t="str">
        <f>IF(CB435="","",CC434)</f>
        <v>TalTech SK / Rakvere SK</v>
      </c>
      <c r="CF435" s="109" t="str">
        <f>IF(AH435=AJ435,"",IF(AH435&gt;AJ435,E435,H435))</f>
        <v>Pille VEESAAR</v>
      </c>
      <c r="CG435" s="109" t="str">
        <f>IF(AH435=AJ435,"",IF(AH435&gt;AJ435,H435,E435))</f>
        <v>Annigrete SUIMETS</v>
      </c>
    </row>
    <row r="436" spans="1:85" s="109" customFormat="1" hidden="1" outlineLevel="1">
      <c r="A436" s="116">
        <f t="shared" si="689"/>
        <v>44</v>
      </c>
      <c r="B436" s="87">
        <v>434</v>
      </c>
      <c r="C436" s="87">
        <v>6</v>
      </c>
      <c r="D436" s="87" t="s">
        <v>87</v>
      </c>
      <c r="E436" s="88" t="s">
        <v>116</v>
      </c>
      <c r="F436" s="87">
        <v>12</v>
      </c>
      <c r="G436" s="87" t="s">
        <v>88</v>
      </c>
      <c r="H436" s="88" t="s">
        <v>121</v>
      </c>
      <c r="I436" s="89" t="s">
        <v>90</v>
      </c>
      <c r="J436" s="89" t="s">
        <v>106</v>
      </c>
      <c r="K436" s="89" t="s">
        <v>86</v>
      </c>
      <c r="L436" s="89" t="s">
        <v>91</v>
      </c>
      <c r="M436" s="89" t="s">
        <v>82</v>
      </c>
      <c r="N436" s="87">
        <v>7</v>
      </c>
      <c r="O436" s="87">
        <v>11</v>
      </c>
      <c r="P436" s="87">
        <v>10</v>
      </c>
      <c r="Q436" s="87">
        <v>12</v>
      </c>
      <c r="R436" s="87">
        <v>11</v>
      </c>
      <c r="S436" s="87">
        <v>6</v>
      </c>
      <c r="T436" s="87">
        <v>8</v>
      </c>
      <c r="U436" s="87">
        <v>11</v>
      </c>
      <c r="V436" s="87">
        <v>0</v>
      </c>
      <c r="W436" s="87">
        <v>0</v>
      </c>
      <c r="X436" s="90">
        <v>0</v>
      </c>
      <c r="Y436" s="90">
        <v>0</v>
      </c>
      <c r="Z436" s="90">
        <v>1</v>
      </c>
      <c r="AA436" s="90">
        <v>0</v>
      </c>
      <c r="AB436" s="90">
        <v>0</v>
      </c>
      <c r="AC436" s="90">
        <v>1</v>
      </c>
      <c r="AD436" s="90">
        <v>1</v>
      </c>
      <c r="AE436" s="90">
        <v>0</v>
      </c>
      <c r="AF436" s="90">
        <v>1</v>
      </c>
      <c r="AG436" s="90">
        <v>0</v>
      </c>
      <c r="AH436" s="91">
        <v>1</v>
      </c>
      <c r="AI436" s="91" t="s">
        <v>83</v>
      </c>
      <c r="AJ436" s="91">
        <v>3</v>
      </c>
      <c r="AK436" s="128">
        <f>RANK(AH436,AH436:AJ436,1)-1</f>
        <v>0</v>
      </c>
      <c r="AL436" s="128">
        <f>RANK(AJ436,AH436:AJ436,1)-1</f>
        <v>1</v>
      </c>
      <c r="AT436" s="115"/>
      <c r="AU436" s="129" t="str">
        <f>D436</f>
        <v>C</v>
      </c>
      <c r="AV436" s="130" t="str">
        <f t="shared" si="685"/>
        <v>Merje AAS</v>
      </c>
      <c r="AW436" s="129" t="str">
        <f>G436</f>
        <v>Z</v>
      </c>
      <c r="AX436" s="130" t="str">
        <f t="shared" si="686"/>
        <v>Sirli JAANIMÄGI</v>
      </c>
      <c r="AY436" s="129" t="str">
        <f>IF(AND(N436=0,O436=0),"",N436&amp;" - "&amp;O436)</f>
        <v>7 - 11</v>
      </c>
      <c r="AZ436" s="129" t="str">
        <f>IF(AND(P436=0,Q436=0),"",P436&amp;" - "&amp;Q436)</f>
        <v>10 - 12</v>
      </c>
      <c r="BA436" s="129" t="str">
        <f>IF(AND(R436=0,S436=0),"",R436&amp;" - "&amp;S436)</f>
        <v>11 - 6</v>
      </c>
      <c r="BB436" s="129" t="str">
        <f>IF(AND(T436=0,U436=0),"",T436&amp;" - "&amp;U436)</f>
        <v>8 - 11</v>
      </c>
      <c r="BC436" s="129" t="str">
        <f>IF(AND(V436=0,W436=0),"",V436&amp;" - "&amp;W436)</f>
        <v/>
      </c>
      <c r="BD436" s="131" t="str">
        <f>IF(AND(AH436=0,AJ436=0),"",AH436&amp;" - "&amp;AJ436)</f>
        <v>1 - 3</v>
      </c>
      <c r="BE436" s="132">
        <f t="shared" si="700"/>
        <v>2</v>
      </c>
      <c r="BF436" s="132">
        <f t="shared" si="700"/>
        <v>1</v>
      </c>
      <c r="BH436" s="129" t="str">
        <f>D436</f>
        <v>C</v>
      </c>
      <c r="BI436" s="130" t="str">
        <f t="shared" si="687"/>
        <v>Merje AAS</v>
      </c>
      <c r="BJ436" s="129" t="str">
        <f>G436</f>
        <v>Z</v>
      </c>
      <c r="BK436" s="130" t="str">
        <f t="shared" si="688"/>
        <v>Sirli JAANIMÄGI</v>
      </c>
      <c r="BL436" s="135">
        <f t="shared" si="690"/>
        <v>7</v>
      </c>
      <c r="BM436" s="135">
        <f t="shared" si="691"/>
        <v>11</v>
      </c>
      <c r="BN436" s="135">
        <f t="shared" si="692"/>
        <v>10</v>
      </c>
      <c r="BO436" s="135">
        <f t="shared" si="693"/>
        <v>12</v>
      </c>
      <c r="BP436" s="135">
        <f t="shared" si="694"/>
        <v>11</v>
      </c>
      <c r="BQ436" s="135">
        <f t="shared" si="695"/>
        <v>6</v>
      </c>
      <c r="BR436" s="135">
        <f t="shared" si="696"/>
        <v>8</v>
      </c>
      <c r="BS436" s="135">
        <f t="shared" si="697"/>
        <v>11</v>
      </c>
      <c r="BT436" s="135" t="str">
        <f t="shared" si="698"/>
        <v/>
      </c>
      <c r="BU436" s="135" t="str">
        <f t="shared" si="699"/>
        <v/>
      </c>
      <c r="BV436" s="136" t="str">
        <f>IF(AND(AH436=0,AJ436=0),"",AH436&amp;" - "&amp;AJ436)</f>
        <v>1 - 3</v>
      </c>
      <c r="BW436" s="138">
        <f>BW435+AK436</f>
        <v>2</v>
      </c>
      <c r="BX436" s="138">
        <f>AL436+BX435</f>
        <v>1</v>
      </c>
      <c r="BZ436" s="109" t="str">
        <f>IF(BL436="","",BI436)</f>
        <v>Merje AAS</v>
      </c>
      <c r="CA436" s="109" t="str">
        <f>IF(BZ436="","",CA434)</f>
        <v>LTK Kalev</v>
      </c>
      <c r="CB436" s="109" t="str">
        <f>IF(BL436="","",BK436)</f>
        <v>Sirli JAANIMÄGI</v>
      </c>
      <c r="CC436" s="109" t="str">
        <f>IF(CB436="","",CC434)</f>
        <v>TalTech SK / Rakvere SK</v>
      </c>
      <c r="CF436" s="109" t="str">
        <f>IF(AH436=AJ436,"",IF(AH436&gt;AJ436,E436,H436))</f>
        <v>Sirli JAANIMÄGI</v>
      </c>
      <c r="CG436" s="109" t="str">
        <f>IF(AH436=AJ436,"",IF(AH436&gt;AJ436,H436,E436))</f>
        <v>Merje AAS</v>
      </c>
    </row>
    <row r="437" spans="1:85" s="109" customFormat="1" hidden="1" outlineLevel="1">
      <c r="A437" s="116">
        <f t="shared" si="689"/>
        <v>44</v>
      </c>
      <c r="B437" s="87">
        <v>435</v>
      </c>
      <c r="C437" s="92">
        <v>4</v>
      </c>
      <c r="D437" s="87"/>
      <c r="E437" s="88" t="s">
        <v>120</v>
      </c>
      <c r="F437" s="92">
        <v>10</v>
      </c>
      <c r="G437" s="87"/>
      <c r="H437" s="88" t="s">
        <v>125</v>
      </c>
      <c r="I437" s="291" t="s">
        <v>100</v>
      </c>
      <c r="J437" s="291" t="s">
        <v>86</v>
      </c>
      <c r="K437" s="291" t="s">
        <v>92</v>
      </c>
      <c r="L437" s="291" t="s">
        <v>91</v>
      </c>
      <c r="M437" s="291" t="s">
        <v>141</v>
      </c>
      <c r="N437" s="285">
        <v>9</v>
      </c>
      <c r="O437" s="285">
        <v>11</v>
      </c>
      <c r="P437" s="285">
        <v>11</v>
      </c>
      <c r="Q437" s="285">
        <v>6</v>
      </c>
      <c r="R437" s="285">
        <v>11</v>
      </c>
      <c r="S437" s="285">
        <v>7</v>
      </c>
      <c r="T437" s="285">
        <v>8</v>
      </c>
      <c r="U437" s="285">
        <v>11</v>
      </c>
      <c r="V437" s="285">
        <v>13</v>
      </c>
      <c r="W437" s="285">
        <v>11</v>
      </c>
      <c r="X437" s="293">
        <v>0</v>
      </c>
      <c r="Y437" s="293">
        <v>1</v>
      </c>
      <c r="Z437" s="293">
        <v>1</v>
      </c>
      <c r="AA437" s="293">
        <v>0</v>
      </c>
      <c r="AB437" s="293">
        <v>1</v>
      </c>
      <c r="AC437" s="293">
        <v>1</v>
      </c>
      <c r="AD437" s="293">
        <v>0</v>
      </c>
      <c r="AE437" s="293">
        <v>0</v>
      </c>
      <c r="AF437" s="293">
        <v>1</v>
      </c>
      <c r="AG437" s="293">
        <v>0</v>
      </c>
      <c r="AH437" s="295">
        <v>3</v>
      </c>
      <c r="AI437" s="295" t="s">
        <v>83</v>
      </c>
      <c r="AJ437" s="295">
        <v>2</v>
      </c>
      <c r="AK437" s="298">
        <f>RANK(AH437,AH437:AJ437,1)-1</f>
        <v>1</v>
      </c>
      <c r="AL437" s="299">
        <f>RANK(AJ437,AH437:AJ437,1)-1</f>
        <v>0</v>
      </c>
      <c r="AT437" s="115"/>
      <c r="AU437" s="300" t="s">
        <v>143</v>
      </c>
      <c r="AV437" s="130" t="str">
        <f t="shared" si="685"/>
        <v>Kätlin LATT</v>
      </c>
      <c r="AW437" s="300" t="s">
        <v>143</v>
      </c>
      <c r="AX437" s="130" t="str">
        <f t="shared" si="686"/>
        <v>Annigrete SUIMETS</v>
      </c>
      <c r="AY437" s="302" t="str">
        <f>IF(AND(N437=0,O437=0),"",N437&amp;" - "&amp;O437)</f>
        <v>9 - 11</v>
      </c>
      <c r="AZ437" s="302" t="str">
        <f>IF(AND(P437=0,Q437=0),"",P437&amp;" - "&amp;Q437)</f>
        <v>11 - 6</v>
      </c>
      <c r="BA437" s="302" t="str">
        <f>IF(AND(R437=0,S437=0),"",R437&amp;" - "&amp;S437)</f>
        <v>11 - 7</v>
      </c>
      <c r="BB437" s="302" t="str">
        <f>IF(AND(T437=0,U437=0),"",T437&amp;" - "&amp;U437)</f>
        <v>8 - 11</v>
      </c>
      <c r="BC437" s="302" t="str">
        <f>IF(AND(V437=0,W437=0),"",V437&amp;" - "&amp;W437)</f>
        <v>13 - 11</v>
      </c>
      <c r="BD437" s="309" t="str">
        <f>IF(AND(AH437=0,AJ437=0),"",AH437&amp;" - "&amp;AJ437)</f>
        <v>3 - 2</v>
      </c>
      <c r="BE437" s="297">
        <f t="shared" si="700"/>
        <v>3</v>
      </c>
      <c r="BF437" s="297">
        <f t="shared" si="700"/>
        <v>1</v>
      </c>
      <c r="BH437" s="129"/>
      <c r="BI437" s="130" t="str">
        <f t="shared" si="687"/>
        <v>Kätlin LATT</v>
      </c>
      <c r="BJ437" s="129"/>
      <c r="BK437" s="130" t="str">
        <f t="shared" si="688"/>
        <v>Annigrete SUIMETS</v>
      </c>
      <c r="BL437" s="305">
        <f t="shared" si="690"/>
        <v>9</v>
      </c>
      <c r="BM437" s="305">
        <f t="shared" si="691"/>
        <v>11</v>
      </c>
      <c r="BN437" s="305">
        <f t="shared" si="692"/>
        <v>11</v>
      </c>
      <c r="BO437" s="305">
        <f t="shared" si="693"/>
        <v>6</v>
      </c>
      <c r="BP437" s="305">
        <f t="shared" si="694"/>
        <v>11</v>
      </c>
      <c r="BQ437" s="305">
        <f t="shared" si="695"/>
        <v>7</v>
      </c>
      <c r="BR437" s="305">
        <f t="shared" si="696"/>
        <v>8</v>
      </c>
      <c r="BS437" s="305">
        <f t="shared" si="697"/>
        <v>11</v>
      </c>
      <c r="BT437" s="305">
        <f t="shared" si="698"/>
        <v>13</v>
      </c>
      <c r="BU437" s="305">
        <f t="shared" si="699"/>
        <v>11</v>
      </c>
      <c r="BV437" s="307" t="str">
        <f>IF(AND(AH437=0,AJ437=0),"",AH437&amp;" - "&amp;AJ437)</f>
        <v>3 - 2</v>
      </c>
      <c r="BW437" s="303">
        <f>AK437+BW436</f>
        <v>3</v>
      </c>
      <c r="BX437" s="303">
        <f>AL437+BX436</f>
        <v>1</v>
      </c>
    </row>
    <row r="438" spans="1:85" s="109" customFormat="1" hidden="1" outlineLevel="1">
      <c r="A438" s="116">
        <f t="shared" si="689"/>
        <v>44</v>
      </c>
      <c r="B438" s="87">
        <v>436</v>
      </c>
      <c r="C438" s="92">
        <v>5</v>
      </c>
      <c r="D438" s="87"/>
      <c r="E438" s="88" t="s">
        <v>118</v>
      </c>
      <c r="F438" s="92">
        <v>11</v>
      </c>
      <c r="G438" s="87"/>
      <c r="H438" s="88" t="s">
        <v>123</v>
      </c>
      <c r="I438" s="291"/>
      <c r="J438" s="291"/>
      <c r="K438" s="291"/>
      <c r="L438" s="291"/>
      <c r="M438" s="291"/>
      <c r="N438" s="286"/>
      <c r="O438" s="286"/>
      <c r="P438" s="286"/>
      <c r="Q438" s="286"/>
      <c r="R438" s="286"/>
      <c r="S438" s="286"/>
      <c r="T438" s="286"/>
      <c r="U438" s="286"/>
      <c r="V438" s="286"/>
      <c r="W438" s="286"/>
      <c r="X438" s="294"/>
      <c r="Y438" s="294"/>
      <c r="Z438" s="294"/>
      <c r="AA438" s="294"/>
      <c r="AB438" s="294"/>
      <c r="AC438" s="294"/>
      <c r="AD438" s="294"/>
      <c r="AE438" s="294"/>
      <c r="AF438" s="294"/>
      <c r="AG438" s="294"/>
      <c r="AH438" s="296"/>
      <c r="AI438" s="296"/>
      <c r="AJ438" s="296"/>
      <c r="AK438" s="298"/>
      <c r="AL438" s="299"/>
      <c r="AT438" s="115"/>
      <c r="AU438" s="301"/>
      <c r="AV438" s="130" t="str">
        <f t="shared" si="685"/>
        <v>Pille VEESAAR</v>
      </c>
      <c r="AW438" s="301"/>
      <c r="AX438" s="130" t="str">
        <f t="shared" si="686"/>
        <v>Sirli ROOSVE</v>
      </c>
      <c r="AY438" s="302"/>
      <c r="AZ438" s="302"/>
      <c r="BA438" s="302"/>
      <c r="BB438" s="302"/>
      <c r="BC438" s="302"/>
      <c r="BD438" s="309"/>
      <c r="BE438" s="297"/>
      <c r="BF438" s="297"/>
      <c r="BH438" s="129"/>
      <c r="BI438" s="130" t="str">
        <f t="shared" si="687"/>
        <v>Pille VEESAAR</v>
      </c>
      <c r="BJ438" s="129"/>
      <c r="BK438" s="130" t="str">
        <f t="shared" si="688"/>
        <v>Sirli ROOSVE</v>
      </c>
      <c r="BL438" s="306" t="str">
        <f t="shared" si="690"/>
        <v/>
      </c>
      <c r="BM438" s="306" t="str">
        <f t="shared" si="691"/>
        <v/>
      </c>
      <c r="BN438" s="306" t="str">
        <f t="shared" si="692"/>
        <v/>
      </c>
      <c r="BO438" s="306" t="str">
        <f t="shared" si="693"/>
        <v/>
      </c>
      <c r="BP438" s="306" t="str">
        <f t="shared" si="694"/>
        <v/>
      </c>
      <c r="BQ438" s="306" t="str">
        <f t="shared" si="695"/>
        <v/>
      </c>
      <c r="BR438" s="306" t="str">
        <f t="shared" si="696"/>
        <v/>
      </c>
      <c r="BS438" s="306" t="str">
        <f t="shared" si="697"/>
        <v/>
      </c>
      <c r="BT438" s="306" t="str">
        <f t="shared" si="698"/>
        <v/>
      </c>
      <c r="BU438" s="306" t="str">
        <f t="shared" si="699"/>
        <v/>
      </c>
      <c r="BV438" s="308"/>
      <c r="BW438" s="304"/>
      <c r="BX438" s="304"/>
    </row>
    <row r="439" spans="1:85" s="109" customFormat="1" hidden="1" outlineLevel="1">
      <c r="A439" s="116">
        <f t="shared" si="689"/>
        <v>44</v>
      </c>
      <c r="B439" s="87">
        <v>437</v>
      </c>
      <c r="C439" s="87">
        <v>4</v>
      </c>
      <c r="D439" s="87" t="s">
        <v>77</v>
      </c>
      <c r="E439" s="88" t="s">
        <v>120</v>
      </c>
      <c r="F439" s="87">
        <v>10</v>
      </c>
      <c r="G439" s="87" t="s">
        <v>85</v>
      </c>
      <c r="H439" s="88" t="s">
        <v>125</v>
      </c>
      <c r="I439" s="89" t="s">
        <v>96</v>
      </c>
      <c r="J439" s="89" t="s">
        <v>92</v>
      </c>
      <c r="K439" s="89" t="s">
        <v>81</v>
      </c>
      <c r="L439" s="89" t="s">
        <v>82</v>
      </c>
      <c r="M439" s="89" t="s">
        <v>82</v>
      </c>
      <c r="N439" s="87">
        <v>11</v>
      </c>
      <c r="O439" s="87">
        <v>5</v>
      </c>
      <c r="P439" s="87">
        <v>11</v>
      </c>
      <c r="Q439" s="87">
        <v>7</v>
      </c>
      <c r="R439" s="87">
        <v>11</v>
      </c>
      <c r="S439" s="87">
        <v>3</v>
      </c>
      <c r="T439" s="87">
        <v>0</v>
      </c>
      <c r="U439" s="87">
        <v>0</v>
      </c>
      <c r="V439" s="87">
        <v>0</v>
      </c>
      <c r="W439" s="87">
        <v>0</v>
      </c>
      <c r="X439" s="90">
        <v>1</v>
      </c>
      <c r="Y439" s="90">
        <v>1</v>
      </c>
      <c r="Z439" s="90">
        <v>1</v>
      </c>
      <c r="AA439" s="90">
        <v>0</v>
      </c>
      <c r="AB439" s="90">
        <v>0</v>
      </c>
      <c r="AC439" s="90">
        <v>0</v>
      </c>
      <c r="AD439" s="90">
        <v>0</v>
      </c>
      <c r="AE439" s="90">
        <v>0</v>
      </c>
      <c r="AF439" s="90">
        <v>0</v>
      </c>
      <c r="AG439" s="90">
        <v>0</v>
      </c>
      <c r="AH439" s="91">
        <v>3</v>
      </c>
      <c r="AI439" s="91" t="s">
        <v>83</v>
      </c>
      <c r="AJ439" s="91">
        <v>0</v>
      </c>
      <c r="AK439" s="128">
        <f>RANK(AH439,AH439:AJ439,1)-1</f>
        <v>1</v>
      </c>
      <c r="AL439" s="128">
        <f>RANK(AJ439,AH439:AJ439,1)-1</f>
        <v>0</v>
      </c>
      <c r="AM439" s="114"/>
      <c r="AN439" s="114"/>
      <c r="AO439" s="139"/>
      <c r="AP439" s="139"/>
      <c r="AQ439" s="139"/>
      <c r="AR439" s="139"/>
      <c r="AT439" s="115"/>
      <c r="AU439" s="129" t="str">
        <f>D439</f>
        <v>A</v>
      </c>
      <c r="AV439" s="130" t="str">
        <f t="shared" si="685"/>
        <v>Kätlin LATT</v>
      </c>
      <c r="AW439" s="129" t="str">
        <f>G439</f>
        <v>X</v>
      </c>
      <c r="AX439" s="130" t="str">
        <f t="shared" si="686"/>
        <v>Annigrete SUIMETS</v>
      </c>
      <c r="AY439" s="129" t="str">
        <f>IF(AND(N439=0,O439=0),"",N439&amp;" - "&amp;O439)</f>
        <v>11 - 5</v>
      </c>
      <c r="AZ439" s="129" t="str">
        <f>IF(AND(P439=0,Q439=0),"",P439&amp;" - "&amp;Q439)</f>
        <v>11 - 7</v>
      </c>
      <c r="BA439" s="129" t="str">
        <f>IF(AND(R439=0,S439=0),"",R439&amp;" - "&amp;S439)</f>
        <v>11 - 3</v>
      </c>
      <c r="BB439" s="129" t="str">
        <f>IF(AND(T439=0,U439=0),"",T439&amp;" - "&amp;U439)</f>
        <v/>
      </c>
      <c r="BC439" s="129" t="str">
        <f>IF(AND(V439=0,W439=0),"",V439&amp;" - "&amp;W439)</f>
        <v/>
      </c>
      <c r="BD439" s="131" t="str">
        <f>IF(AND(AH439=0,AJ439=0),"",AH439&amp;" - "&amp;AJ439)</f>
        <v>3 - 0</v>
      </c>
      <c r="BE439" s="132">
        <f>BE437+AK439</f>
        <v>4</v>
      </c>
      <c r="BF439" s="132">
        <f>BF437+AL439</f>
        <v>1</v>
      </c>
      <c r="BH439" s="129" t="str">
        <f>D439</f>
        <v>A</v>
      </c>
      <c r="BI439" s="130" t="str">
        <f t="shared" si="687"/>
        <v>Kätlin LATT</v>
      </c>
      <c r="BJ439" s="129" t="str">
        <f>G439</f>
        <v>X</v>
      </c>
      <c r="BK439" s="130" t="str">
        <f t="shared" si="688"/>
        <v>Annigrete SUIMETS</v>
      </c>
      <c r="BL439" s="135">
        <f t="shared" si="690"/>
        <v>11</v>
      </c>
      <c r="BM439" s="135">
        <f t="shared" si="691"/>
        <v>5</v>
      </c>
      <c r="BN439" s="135">
        <f t="shared" si="692"/>
        <v>11</v>
      </c>
      <c r="BO439" s="135">
        <f t="shared" si="693"/>
        <v>7</v>
      </c>
      <c r="BP439" s="135">
        <f t="shared" si="694"/>
        <v>11</v>
      </c>
      <c r="BQ439" s="135">
        <f t="shared" si="695"/>
        <v>3</v>
      </c>
      <c r="BR439" s="135" t="str">
        <f t="shared" si="696"/>
        <v/>
      </c>
      <c r="BS439" s="135" t="str">
        <f t="shared" si="697"/>
        <v/>
      </c>
      <c r="BT439" s="135" t="str">
        <f t="shared" si="698"/>
        <v/>
      </c>
      <c r="BU439" s="135" t="str">
        <f t="shared" si="699"/>
        <v/>
      </c>
      <c r="BV439" s="136" t="str">
        <f>IF(AND(AH439=0,AJ439=0),"",AH439&amp;" - "&amp;AJ439)</f>
        <v>3 - 0</v>
      </c>
      <c r="BW439" s="138">
        <f>BW437+AK439</f>
        <v>4</v>
      </c>
      <c r="BX439" s="138">
        <f>AL439+BX437</f>
        <v>1</v>
      </c>
      <c r="BZ439" s="109" t="str">
        <f>IF(BL439="","",BI439)</f>
        <v>Kätlin LATT</v>
      </c>
      <c r="CA439" s="109" t="str">
        <f>IF(BZ439="","",CA434)</f>
        <v>LTK Kalev</v>
      </c>
      <c r="CB439" s="109" t="str">
        <f>IF(BL439="","",BK439)</f>
        <v>Annigrete SUIMETS</v>
      </c>
      <c r="CC439" s="109" t="str">
        <f>IF(CB439="","",CC434)</f>
        <v>TalTech SK / Rakvere SK</v>
      </c>
      <c r="CF439" s="109" t="str">
        <f>IF(AH439=AJ439,"",IF(AH439&gt;AJ439,E439,H439))</f>
        <v>Kätlin LATT</v>
      </c>
      <c r="CG439" s="109" t="str">
        <f>IF(AH439=AJ439,"",IF(AH439&gt;AJ439,H439,E439))</f>
        <v>Annigrete SUIMETS</v>
      </c>
    </row>
    <row r="440" spans="1:85" hidden="1" outlineLevel="1">
      <c r="A440" s="116">
        <f t="shared" si="689"/>
        <v>44</v>
      </c>
      <c r="B440" s="87">
        <v>438</v>
      </c>
      <c r="C440" s="93">
        <v>6</v>
      </c>
      <c r="D440" s="93" t="s">
        <v>87</v>
      </c>
      <c r="E440" s="88" t="s">
        <v>116</v>
      </c>
      <c r="F440" s="93">
        <v>11</v>
      </c>
      <c r="G440" s="93" t="s">
        <v>78</v>
      </c>
      <c r="H440" s="88" t="s">
        <v>123</v>
      </c>
      <c r="I440" s="89" t="s">
        <v>82</v>
      </c>
      <c r="J440" s="89" t="s">
        <v>82</v>
      </c>
      <c r="K440" s="89" t="s">
        <v>82</v>
      </c>
      <c r="L440" s="89" t="s">
        <v>82</v>
      </c>
      <c r="M440" s="89" t="s">
        <v>82</v>
      </c>
      <c r="N440" s="87">
        <v>0</v>
      </c>
      <c r="O440" s="87">
        <v>0</v>
      </c>
      <c r="P440" s="87">
        <v>0</v>
      </c>
      <c r="Q440" s="87">
        <v>0</v>
      </c>
      <c r="R440" s="87">
        <v>0</v>
      </c>
      <c r="S440" s="87">
        <v>0</v>
      </c>
      <c r="T440" s="87">
        <v>0</v>
      </c>
      <c r="U440" s="87">
        <v>0</v>
      </c>
      <c r="V440" s="87">
        <v>0</v>
      </c>
      <c r="W440" s="87">
        <v>0</v>
      </c>
      <c r="X440" s="90">
        <v>0</v>
      </c>
      <c r="Y440" s="90">
        <v>0</v>
      </c>
      <c r="Z440" s="90">
        <v>0</v>
      </c>
      <c r="AA440" s="90">
        <v>0</v>
      </c>
      <c r="AB440" s="90">
        <v>0</v>
      </c>
      <c r="AC440" s="90">
        <v>0</v>
      </c>
      <c r="AD440" s="90">
        <v>0</v>
      </c>
      <c r="AE440" s="90">
        <v>0</v>
      </c>
      <c r="AF440" s="90">
        <v>0</v>
      </c>
      <c r="AG440" s="90">
        <v>0</v>
      </c>
      <c r="AH440" s="91">
        <v>0</v>
      </c>
      <c r="AI440" s="91" t="s">
        <v>83</v>
      </c>
      <c r="AJ440" s="91">
        <v>0</v>
      </c>
      <c r="AK440" s="128">
        <f>RANK(AH440,AH440:AJ440,1)-1</f>
        <v>0</v>
      </c>
      <c r="AL440" s="128">
        <f>RANK(AJ440,AH440:AJ440,1)-1</f>
        <v>0</v>
      </c>
      <c r="AT440" s="115"/>
      <c r="AU440" s="129" t="str">
        <f>D440</f>
        <v>C</v>
      </c>
      <c r="AV440" s="130" t="str">
        <f t="shared" si="685"/>
        <v>Merje AAS</v>
      </c>
      <c r="AW440" s="129" t="str">
        <f>G440</f>
        <v>Y</v>
      </c>
      <c r="AX440" s="130" t="str">
        <f t="shared" si="686"/>
        <v>Sirli ROOSVE</v>
      </c>
      <c r="AY440" s="129" t="str">
        <f>IF(AND(N440=0,O440=0),"",N440&amp;" - "&amp;O440)</f>
        <v/>
      </c>
      <c r="AZ440" s="129" t="str">
        <f>IF(AND(P440=0,Q440=0),"",P440&amp;" - "&amp;Q440)</f>
        <v/>
      </c>
      <c r="BA440" s="129" t="str">
        <f>IF(AND(R440=0,S440=0),"",R440&amp;" - "&amp;S440)</f>
        <v/>
      </c>
      <c r="BB440" s="129" t="str">
        <f>IF(AND(T440=0,U440=0),"",T440&amp;" - "&amp;U440)</f>
        <v/>
      </c>
      <c r="BC440" s="129" t="str">
        <f>IF(AND(V440=0,W440=0),"",V440&amp;" - "&amp;W440)</f>
        <v/>
      </c>
      <c r="BD440" s="131" t="str">
        <f>IF(AND(AH440=0,AJ440=0),"",AH440&amp;" - "&amp;AJ440)</f>
        <v/>
      </c>
      <c r="BE440" s="132">
        <f>BE439+AK440</f>
        <v>4</v>
      </c>
      <c r="BF440" s="132">
        <f>BF439+AL440</f>
        <v>1</v>
      </c>
      <c r="BH440" s="129" t="str">
        <f>D440</f>
        <v>C</v>
      </c>
      <c r="BI440" s="130" t="str">
        <f t="shared" si="687"/>
        <v>Merje AAS</v>
      </c>
      <c r="BJ440" s="129" t="str">
        <f>G440</f>
        <v>Y</v>
      </c>
      <c r="BK440" s="130" t="str">
        <f t="shared" si="688"/>
        <v>Sirli ROOSVE</v>
      </c>
      <c r="BL440" s="135" t="str">
        <f t="shared" si="690"/>
        <v/>
      </c>
      <c r="BM440" s="135" t="str">
        <f t="shared" si="691"/>
        <v/>
      </c>
      <c r="BN440" s="135" t="str">
        <f t="shared" si="692"/>
        <v/>
      </c>
      <c r="BO440" s="135" t="str">
        <f t="shared" si="693"/>
        <v/>
      </c>
      <c r="BP440" s="135" t="str">
        <f t="shared" si="694"/>
        <v/>
      </c>
      <c r="BQ440" s="135" t="str">
        <f t="shared" si="695"/>
        <v/>
      </c>
      <c r="BR440" s="135" t="str">
        <f t="shared" si="696"/>
        <v/>
      </c>
      <c r="BS440" s="135" t="str">
        <f t="shared" si="697"/>
        <v/>
      </c>
      <c r="BT440" s="135" t="str">
        <f t="shared" si="698"/>
        <v/>
      </c>
      <c r="BU440" s="135" t="str">
        <f t="shared" si="699"/>
        <v/>
      </c>
      <c r="BV440" s="136" t="str">
        <f>IF(AND(AH440=0,AJ440=0),"",AH440&amp;" - "&amp;AJ440)</f>
        <v/>
      </c>
      <c r="BW440" s="138">
        <f>BW439+AK440</f>
        <v>4</v>
      </c>
      <c r="BX440" s="138">
        <f>AL440+BX439</f>
        <v>1</v>
      </c>
      <c r="BZ440" s="109" t="str">
        <f>IF(BL440="","",BI440)</f>
        <v/>
      </c>
      <c r="CA440" s="109" t="str">
        <f>IF(BZ440="","",CA434)</f>
        <v/>
      </c>
      <c r="CB440" s="109" t="str">
        <f>IF(BL440="","",BK440)</f>
        <v/>
      </c>
      <c r="CC440" s="109" t="str">
        <f>IF(CB440="","",CC434)</f>
        <v/>
      </c>
      <c r="CF440" s="109" t="str">
        <f>IF(AH440=AJ440,"",IF(AH440&gt;AJ440,E440,H440))</f>
        <v/>
      </c>
      <c r="CG440" s="109" t="str">
        <f>IF(AH440=AJ440,"",IF(AH440&gt;AJ440,H440,E440))</f>
        <v/>
      </c>
    </row>
    <row r="441" spans="1:85" hidden="1" outlineLevel="1">
      <c r="A441" s="153">
        <f t="shared" si="689"/>
        <v>44</v>
      </c>
      <c r="B441" s="96">
        <v>439</v>
      </c>
      <c r="C441" s="94">
        <v>5</v>
      </c>
      <c r="D441" s="94" t="s">
        <v>84</v>
      </c>
      <c r="E441" s="95" t="s">
        <v>118</v>
      </c>
      <c r="F441" s="94">
        <v>12</v>
      </c>
      <c r="G441" s="94" t="s">
        <v>88</v>
      </c>
      <c r="H441" s="95" t="s">
        <v>121</v>
      </c>
      <c r="I441" s="89" t="s">
        <v>82</v>
      </c>
      <c r="J441" s="89" t="s">
        <v>82</v>
      </c>
      <c r="K441" s="89" t="s">
        <v>82</v>
      </c>
      <c r="L441" s="89" t="s">
        <v>82</v>
      </c>
      <c r="M441" s="89" t="s">
        <v>82</v>
      </c>
      <c r="N441" s="96">
        <v>0</v>
      </c>
      <c r="O441" s="96">
        <v>0</v>
      </c>
      <c r="P441" s="96">
        <v>0</v>
      </c>
      <c r="Q441" s="96">
        <v>0</v>
      </c>
      <c r="R441" s="96">
        <v>0</v>
      </c>
      <c r="S441" s="96">
        <v>0</v>
      </c>
      <c r="T441" s="96">
        <v>0</v>
      </c>
      <c r="U441" s="96">
        <v>0</v>
      </c>
      <c r="V441" s="96">
        <v>0</v>
      </c>
      <c r="W441" s="96">
        <v>0</v>
      </c>
      <c r="X441" s="97">
        <v>0</v>
      </c>
      <c r="Y441" s="97">
        <v>0</v>
      </c>
      <c r="Z441" s="97">
        <v>0</v>
      </c>
      <c r="AA441" s="97">
        <v>0</v>
      </c>
      <c r="AB441" s="97">
        <v>0</v>
      </c>
      <c r="AC441" s="97">
        <v>0</v>
      </c>
      <c r="AD441" s="97">
        <v>0</v>
      </c>
      <c r="AE441" s="97">
        <v>0</v>
      </c>
      <c r="AF441" s="97">
        <v>0</v>
      </c>
      <c r="AG441" s="97">
        <v>0</v>
      </c>
      <c r="AH441" s="98">
        <v>0</v>
      </c>
      <c r="AI441" s="98" t="s">
        <v>83</v>
      </c>
      <c r="AJ441" s="98">
        <v>0</v>
      </c>
      <c r="AK441" s="128">
        <f>RANK(AH441,AH441:AJ441,1)-1</f>
        <v>0</v>
      </c>
      <c r="AL441" s="128">
        <f>RANK(AJ441,AH441:AJ441,1)-1</f>
        <v>0</v>
      </c>
      <c r="AM441" s="142">
        <v>1</v>
      </c>
      <c r="AN441" s="142">
        <v>1</v>
      </c>
      <c r="AT441" s="115"/>
      <c r="AU441" s="129" t="str">
        <f>D441</f>
        <v>B</v>
      </c>
      <c r="AV441" s="130" t="str">
        <f t="shared" si="685"/>
        <v>Pille VEESAAR</v>
      </c>
      <c r="AW441" s="129" t="str">
        <f>G441</f>
        <v>Z</v>
      </c>
      <c r="AX441" s="130" t="str">
        <f t="shared" si="686"/>
        <v>Sirli JAANIMÄGI</v>
      </c>
      <c r="AY441" s="129" t="str">
        <f>IF(AND(N441=0,O441=0),"",N441&amp;" - "&amp;O441)</f>
        <v/>
      </c>
      <c r="AZ441" s="129" t="str">
        <f>IF(AND(P441=0,Q441=0),"",P441&amp;" - "&amp;Q441)</f>
        <v/>
      </c>
      <c r="BA441" s="129" t="str">
        <f>IF(AND(R441=0,S441=0),"",R441&amp;" - "&amp;S441)</f>
        <v/>
      </c>
      <c r="BB441" s="129" t="str">
        <f>IF(AND(T441=0,U441=0),"",T441&amp;" - "&amp;U441)</f>
        <v/>
      </c>
      <c r="BC441" s="129" t="str">
        <f>IF(AND(V441=0,W441=0),"",V441&amp;" - "&amp;W441)</f>
        <v/>
      </c>
      <c r="BD441" s="131" t="str">
        <f>IF(AND(AH441=0,AJ441=0),"",AH441&amp;" - "&amp;AJ441)</f>
        <v/>
      </c>
      <c r="BE441" s="132">
        <f>BE440+AK441</f>
        <v>4</v>
      </c>
      <c r="BF441" s="132">
        <f>BF440+AL441</f>
        <v>1</v>
      </c>
      <c r="BH441" s="129" t="str">
        <f>D441</f>
        <v>B</v>
      </c>
      <c r="BI441" s="130" t="str">
        <f t="shared" si="687"/>
        <v>Pille VEESAAR</v>
      </c>
      <c r="BJ441" s="129" t="str">
        <f>G441</f>
        <v>Z</v>
      </c>
      <c r="BK441" s="130" t="str">
        <f t="shared" si="688"/>
        <v>Sirli JAANIMÄGI</v>
      </c>
      <c r="BL441" s="135" t="str">
        <f t="shared" si="690"/>
        <v/>
      </c>
      <c r="BM441" s="135" t="str">
        <f t="shared" si="691"/>
        <v/>
      </c>
      <c r="BN441" s="135" t="str">
        <f t="shared" si="692"/>
        <v/>
      </c>
      <c r="BO441" s="135" t="str">
        <f t="shared" si="693"/>
        <v/>
      </c>
      <c r="BP441" s="135" t="str">
        <f t="shared" si="694"/>
        <v/>
      </c>
      <c r="BQ441" s="135" t="str">
        <f t="shared" si="695"/>
        <v/>
      </c>
      <c r="BR441" s="135" t="str">
        <f t="shared" si="696"/>
        <v/>
      </c>
      <c r="BS441" s="135" t="str">
        <f t="shared" si="697"/>
        <v/>
      </c>
      <c r="BT441" s="135" t="str">
        <f t="shared" si="698"/>
        <v/>
      </c>
      <c r="BU441" s="135" t="str">
        <f t="shared" si="699"/>
        <v/>
      </c>
      <c r="BV441" s="136" t="str">
        <f>IF(AND(AH441=0,AJ441=0),"",AH441&amp;" - "&amp;AJ441)</f>
        <v/>
      </c>
      <c r="BW441" s="138">
        <f>BW440+AK441</f>
        <v>4</v>
      </c>
      <c r="BX441" s="138">
        <f>AL441+BX440</f>
        <v>1</v>
      </c>
      <c r="BZ441" s="109" t="str">
        <f>IF(BL441="","",BI441)</f>
        <v/>
      </c>
      <c r="CA441" s="109" t="str">
        <f>IF(BZ441="","",CA434)</f>
        <v/>
      </c>
      <c r="CB441" s="109" t="str">
        <f>IF(BL441="","",BK441)</f>
        <v/>
      </c>
      <c r="CC441" s="109" t="str">
        <f>IF(CB441="","",CC434)</f>
        <v/>
      </c>
      <c r="CF441" s="109" t="str">
        <f>IF(AH441=AJ441,"",IF(AH441&gt;AJ441,E441,H441))</f>
        <v/>
      </c>
      <c r="CG441" s="109" t="str">
        <f>IF(AH441=AJ441,"",IF(AH441&gt;AJ441,H441,E441))</f>
        <v/>
      </c>
    </row>
    <row r="442" spans="1:85" collapsed="1">
      <c r="A442" s="154">
        <f t="shared" si="689"/>
        <v>44</v>
      </c>
      <c r="B442" s="101">
        <v>440</v>
      </c>
      <c r="C442" s="99"/>
      <c r="D442" s="99"/>
      <c r="E442" s="99"/>
      <c r="F442" s="99"/>
      <c r="G442" s="99"/>
      <c r="H442" s="99"/>
      <c r="I442" s="100"/>
      <c r="J442" s="100"/>
      <c r="K442" s="100"/>
      <c r="L442" s="100"/>
      <c r="M442" s="100"/>
      <c r="N442" s="101"/>
      <c r="O442" s="101"/>
      <c r="P442" s="101"/>
      <c r="Q442" s="101"/>
      <c r="R442" s="101"/>
      <c r="S442" s="101"/>
      <c r="T442" s="101"/>
      <c r="U442" s="101"/>
      <c r="V442" s="101"/>
      <c r="W442" s="101"/>
      <c r="X442" s="102"/>
      <c r="Y442" s="102"/>
      <c r="Z442" s="102"/>
      <c r="AA442" s="102"/>
      <c r="AB442" s="102"/>
      <c r="AC442" s="102"/>
      <c r="AD442" s="102"/>
      <c r="AE442" s="102"/>
      <c r="AF442" s="102"/>
      <c r="AG442" s="102"/>
      <c r="AH442" s="103"/>
      <c r="AI442" s="103"/>
      <c r="AJ442" s="104"/>
      <c r="AK442" s="144">
        <f>SUM(AK434:AK441)</f>
        <v>4</v>
      </c>
      <c r="AL442" s="144">
        <f>SUM(AL434:AL441)</f>
        <v>1</v>
      </c>
      <c r="AM442" s="145" t="str">
        <f>IF(OR(ISNA(E434),AK442=AL442),"",IF(D433&lt;G433,AK442&amp;" - "&amp;AL442,AL442&amp;" - "&amp;AK442))</f>
        <v>4 - 1</v>
      </c>
      <c r="AN442" s="145">
        <f>IF(OR(ISNA(E434),AK442=AL442),"",IF(VALUE(LEFT(AM442))&gt;VALUE(RIGHT(AM442)),2,1))</f>
        <v>2</v>
      </c>
      <c r="AT442"/>
    </row>
    <row r="443" spans="1:85" s="109" customFormat="1">
      <c r="A443" s="152">
        <f>A433+1</f>
        <v>45</v>
      </c>
      <c r="B443" s="79">
        <v>441</v>
      </c>
      <c r="C443" s="79">
        <v>3</v>
      </c>
      <c r="D443" s="80">
        <v>2</v>
      </c>
      <c r="E443" s="81" t="s">
        <v>39</v>
      </c>
      <c r="F443" s="79">
        <v>9</v>
      </c>
      <c r="G443" s="80">
        <v>1</v>
      </c>
      <c r="H443" s="81" t="s">
        <v>27</v>
      </c>
      <c r="I443" s="82"/>
      <c r="J443" s="83"/>
      <c r="K443" s="83"/>
      <c r="L443" s="83"/>
      <c r="M443" s="83"/>
      <c r="N443" s="84"/>
      <c r="O443" s="84"/>
      <c r="P443" s="84"/>
      <c r="Q443" s="84"/>
      <c r="R443" s="84"/>
      <c r="S443" s="84"/>
      <c r="T443" s="84"/>
      <c r="U443" s="84"/>
      <c r="V443" s="84"/>
      <c r="W443" s="84"/>
      <c r="X443" s="85"/>
      <c r="Y443" s="85"/>
      <c r="Z443" s="85"/>
      <c r="AA443" s="85"/>
      <c r="AB443" s="85"/>
      <c r="AC443" s="85"/>
      <c r="AD443" s="85"/>
      <c r="AE443" s="85"/>
      <c r="AF443" s="85"/>
      <c r="AG443" s="85"/>
      <c r="AH443" s="85"/>
      <c r="AI443" s="85"/>
      <c r="AJ443" s="86"/>
      <c r="AO443" s="109" t="s">
        <v>132</v>
      </c>
      <c r="AP443" s="109" t="s">
        <v>132</v>
      </c>
    </row>
    <row r="444" spans="1:85" s="109" customFormat="1">
      <c r="A444" s="116">
        <f t="shared" ref="A444:A452" si="701">A434+1</f>
        <v>45</v>
      </c>
      <c r="B444" s="87">
        <v>442</v>
      </c>
      <c r="C444" s="87">
        <v>4</v>
      </c>
      <c r="D444" s="87" t="s">
        <v>77</v>
      </c>
      <c r="E444" s="88" t="s">
        <v>109</v>
      </c>
      <c r="F444" s="87">
        <v>11</v>
      </c>
      <c r="G444" s="87" t="s">
        <v>78</v>
      </c>
      <c r="H444" s="88" t="s">
        <v>110</v>
      </c>
      <c r="I444" s="89" t="s">
        <v>79</v>
      </c>
      <c r="J444" s="89" t="s">
        <v>80</v>
      </c>
      <c r="K444" s="89" t="s">
        <v>81</v>
      </c>
      <c r="L444" s="89" t="s">
        <v>82</v>
      </c>
      <c r="M444" s="89" t="s">
        <v>82</v>
      </c>
      <c r="N444" s="87">
        <v>11</v>
      </c>
      <c r="O444" s="87">
        <v>1</v>
      </c>
      <c r="P444" s="87">
        <v>11</v>
      </c>
      <c r="Q444" s="87">
        <v>8</v>
      </c>
      <c r="R444" s="87">
        <v>11</v>
      </c>
      <c r="S444" s="87">
        <v>3</v>
      </c>
      <c r="T444" s="87">
        <v>0</v>
      </c>
      <c r="U444" s="87">
        <v>0</v>
      </c>
      <c r="V444" s="87">
        <v>0</v>
      </c>
      <c r="W444" s="87">
        <v>0</v>
      </c>
      <c r="X444" s="90">
        <v>1</v>
      </c>
      <c r="Y444" s="90">
        <v>1</v>
      </c>
      <c r="Z444" s="90">
        <v>1</v>
      </c>
      <c r="AA444" s="90">
        <v>0</v>
      </c>
      <c r="AB444" s="90">
        <v>0</v>
      </c>
      <c r="AC444" s="90">
        <v>0</v>
      </c>
      <c r="AD444" s="90">
        <v>0</v>
      </c>
      <c r="AE444" s="90">
        <v>0</v>
      </c>
      <c r="AF444" s="90">
        <v>0</v>
      </c>
      <c r="AG444" s="90">
        <v>0</v>
      </c>
      <c r="AH444" s="91">
        <v>3</v>
      </c>
      <c r="AI444" s="91" t="s">
        <v>83</v>
      </c>
      <c r="AJ444" s="91">
        <v>0</v>
      </c>
      <c r="AK444" s="128">
        <f>RANK(AH444,AH444:AJ444,1)-1</f>
        <v>1</v>
      </c>
      <c r="AL444" s="128">
        <f>RANK(AJ444,AH444:AJ444,1)-1</f>
        <v>0</v>
      </c>
    </row>
    <row r="445" spans="1:85" s="109" customFormat="1">
      <c r="A445" s="116">
        <f t="shared" si="701"/>
        <v>45</v>
      </c>
      <c r="B445" s="87">
        <v>443</v>
      </c>
      <c r="C445" s="87">
        <v>5</v>
      </c>
      <c r="D445" s="87" t="s">
        <v>84</v>
      </c>
      <c r="E445" s="88" t="s">
        <v>111</v>
      </c>
      <c r="F445" s="87">
        <v>10</v>
      </c>
      <c r="G445" s="87" t="s">
        <v>85</v>
      </c>
      <c r="H445" s="88" t="s">
        <v>112</v>
      </c>
      <c r="I445" s="89" t="s">
        <v>86</v>
      </c>
      <c r="J445" s="89" t="s">
        <v>86</v>
      </c>
      <c r="K445" s="89" t="s">
        <v>79</v>
      </c>
      <c r="L445" s="89" t="s">
        <v>82</v>
      </c>
      <c r="M445" s="89" t="s">
        <v>82</v>
      </c>
      <c r="N445" s="87">
        <v>11</v>
      </c>
      <c r="O445" s="87">
        <v>6</v>
      </c>
      <c r="P445" s="87">
        <v>11</v>
      </c>
      <c r="Q445" s="87">
        <v>6</v>
      </c>
      <c r="R445" s="87">
        <v>11</v>
      </c>
      <c r="S445" s="87">
        <v>1</v>
      </c>
      <c r="T445" s="87">
        <v>0</v>
      </c>
      <c r="U445" s="87">
        <v>0</v>
      </c>
      <c r="V445" s="87">
        <v>0</v>
      </c>
      <c r="W445" s="87">
        <v>0</v>
      </c>
      <c r="X445" s="90">
        <v>1</v>
      </c>
      <c r="Y445" s="90">
        <v>1</v>
      </c>
      <c r="Z445" s="90">
        <v>1</v>
      </c>
      <c r="AA445" s="90">
        <v>0</v>
      </c>
      <c r="AB445" s="90">
        <v>0</v>
      </c>
      <c r="AC445" s="90">
        <v>0</v>
      </c>
      <c r="AD445" s="90">
        <v>0</v>
      </c>
      <c r="AE445" s="90">
        <v>0</v>
      </c>
      <c r="AF445" s="90">
        <v>0</v>
      </c>
      <c r="AG445" s="90">
        <v>0</v>
      </c>
      <c r="AH445" s="91">
        <v>3</v>
      </c>
      <c r="AI445" s="91" t="s">
        <v>83</v>
      </c>
      <c r="AJ445" s="91">
        <v>0</v>
      </c>
      <c r="AK445" s="128">
        <f>RANK(AH445,AH445:AJ445,1)-1</f>
        <v>1</v>
      </c>
      <c r="AL445" s="128">
        <f>RANK(AJ445,AH445:AJ445,1)-1</f>
        <v>0</v>
      </c>
    </row>
    <row r="446" spans="1:85" s="109" customFormat="1">
      <c r="A446" s="116">
        <f t="shared" si="701"/>
        <v>45</v>
      </c>
      <c r="B446" s="87">
        <v>444</v>
      </c>
      <c r="C446" s="87">
        <v>6</v>
      </c>
      <c r="D446" s="87" t="s">
        <v>87</v>
      </c>
      <c r="E446" s="88" t="s">
        <v>113</v>
      </c>
      <c r="F446" s="87">
        <v>12</v>
      </c>
      <c r="G446" s="87" t="s">
        <v>88</v>
      </c>
      <c r="H446" s="88" t="s">
        <v>114</v>
      </c>
      <c r="I446" s="89" t="s">
        <v>89</v>
      </c>
      <c r="J446" s="89" t="s">
        <v>90</v>
      </c>
      <c r="K446" s="89" t="s">
        <v>91</v>
      </c>
      <c r="L446" s="89" t="s">
        <v>82</v>
      </c>
      <c r="M446" s="89" t="s">
        <v>82</v>
      </c>
      <c r="N446" s="87">
        <v>6</v>
      </c>
      <c r="O446" s="87">
        <v>11</v>
      </c>
      <c r="P446" s="87">
        <v>7</v>
      </c>
      <c r="Q446" s="87">
        <v>11</v>
      </c>
      <c r="R446" s="87">
        <v>8</v>
      </c>
      <c r="S446" s="87">
        <v>11</v>
      </c>
      <c r="T446" s="87">
        <v>0</v>
      </c>
      <c r="U446" s="87">
        <v>0</v>
      </c>
      <c r="V446" s="87">
        <v>0</v>
      </c>
      <c r="W446" s="87">
        <v>0</v>
      </c>
      <c r="X446" s="90">
        <v>0</v>
      </c>
      <c r="Y446" s="90">
        <v>0</v>
      </c>
      <c r="Z446" s="90">
        <v>0</v>
      </c>
      <c r="AA446" s="90">
        <v>0</v>
      </c>
      <c r="AB446" s="90">
        <v>0</v>
      </c>
      <c r="AC446" s="90">
        <v>1</v>
      </c>
      <c r="AD446" s="90">
        <v>1</v>
      </c>
      <c r="AE446" s="90">
        <v>1</v>
      </c>
      <c r="AF446" s="90">
        <v>0</v>
      </c>
      <c r="AG446" s="90">
        <v>0</v>
      </c>
      <c r="AH446" s="91">
        <v>0</v>
      </c>
      <c r="AI446" s="91" t="s">
        <v>83</v>
      </c>
      <c r="AJ446" s="91">
        <v>3</v>
      </c>
      <c r="AK446" s="128">
        <f>RANK(AH446,AH446:AJ446,1)-1</f>
        <v>0</v>
      </c>
      <c r="AL446" s="128">
        <f>RANK(AJ446,AH446:AJ446,1)-1</f>
        <v>1</v>
      </c>
    </row>
    <row r="447" spans="1:85" s="109" customFormat="1">
      <c r="A447" s="116">
        <f t="shared" si="701"/>
        <v>45</v>
      </c>
      <c r="B447" s="87">
        <v>445</v>
      </c>
      <c r="C447" s="92">
        <v>4</v>
      </c>
      <c r="D447" s="87"/>
      <c r="E447" s="88" t="s">
        <v>109</v>
      </c>
      <c r="F447" s="92">
        <v>11</v>
      </c>
      <c r="G447" s="87"/>
      <c r="H447" s="88" t="s">
        <v>110</v>
      </c>
      <c r="I447" s="291" t="s">
        <v>92</v>
      </c>
      <c r="J447" s="291" t="s">
        <v>93</v>
      </c>
      <c r="K447" s="291" t="s">
        <v>94</v>
      </c>
      <c r="L447" s="291" t="s">
        <v>82</v>
      </c>
      <c r="M447" s="291" t="s">
        <v>82</v>
      </c>
      <c r="N447" s="285">
        <v>11</v>
      </c>
      <c r="O447" s="285">
        <v>7</v>
      </c>
      <c r="P447" s="285">
        <v>11</v>
      </c>
      <c r="Q447" s="285">
        <v>4</v>
      </c>
      <c r="R447" s="285">
        <v>11</v>
      </c>
      <c r="S447" s="285">
        <v>9</v>
      </c>
      <c r="T447" s="285">
        <v>0</v>
      </c>
      <c r="U447" s="285">
        <v>0</v>
      </c>
      <c r="V447" s="285">
        <v>0</v>
      </c>
      <c r="W447" s="285">
        <v>0</v>
      </c>
      <c r="X447" s="293">
        <v>1</v>
      </c>
      <c r="Y447" s="293">
        <v>1</v>
      </c>
      <c r="Z447" s="293">
        <v>1</v>
      </c>
      <c r="AA447" s="293">
        <v>0</v>
      </c>
      <c r="AB447" s="293">
        <v>0</v>
      </c>
      <c r="AC447" s="293">
        <v>0</v>
      </c>
      <c r="AD447" s="293">
        <v>0</v>
      </c>
      <c r="AE447" s="293">
        <v>0</v>
      </c>
      <c r="AF447" s="293">
        <v>0</v>
      </c>
      <c r="AG447" s="293">
        <v>0</v>
      </c>
      <c r="AH447" s="295">
        <v>3</v>
      </c>
      <c r="AI447" s="295" t="s">
        <v>83</v>
      </c>
      <c r="AJ447" s="295">
        <v>0</v>
      </c>
      <c r="AK447" s="298">
        <f>RANK(AH447,AH447:AJ447,1)-1</f>
        <v>1</v>
      </c>
      <c r="AL447" s="299">
        <f>RANK(AJ447,AH447:AJ447,1)-1</f>
        <v>0</v>
      </c>
    </row>
    <row r="448" spans="1:85" s="109" customFormat="1">
      <c r="A448" s="116">
        <f t="shared" si="701"/>
        <v>45</v>
      </c>
      <c r="B448" s="87">
        <v>446</v>
      </c>
      <c r="C448" s="92">
        <v>5</v>
      </c>
      <c r="D448" s="87"/>
      <c r="E448" s="88" t="s">
        <v>111</v>
      </c>
      <c r="F448" s="92">
        <v>12</v>
      </c>
      <c r="G448" s="87"/>
      <c r="H448" s="88" t="s">
        <v>114</v>
      </c>
      <c r="I448" s="291"/>
      <c r="J448" s="291"/>
      <c r="K448" s="291"/>
      <c r="L448" s="291"/>
      <c r="M448" s="291"/>
      <c r="N448" s="286"/>
      <c r="O448" s="286"/>
      <c r="P448" s="286"/>
      <c r="Q448" s="286"/>
      <c r="R448" s="286"/>
      <c r="S448" s="286"/>
      <c r="T448" s="286"/>
      <c r="U448" s="286"/>
      <c r="V448" s="286"/>
      <c r="W448" s="286"/>
      <c r="X448" s="294"/>
      <c r="Y448" s="294"/>
      <c r="Z448" s="294"/>
      <c r="AA448" s="294"/>
      <c r="AB448" s="294"/>
      <c r="AC448" s="294"/>
      <c r="AD448" s="294"/>
      <c r="AE448" s="294"/>
      <c r="AF448" s="294"/>
      <c r="AG448" s="294"/>
      <c r="AH448" s="296"/>
      <c r="AI448" s="296"/>
      <c r="AJ448" s="296"/>
      <c r="AK448" s="298"/>
      <c r="AL448" s="299"/>
    </row>
    <row r="449" spans="1:46" s="109" customFormat="1">
      <c r="A449" s="116">
        <f t="shared" si="701"/>
        <v>45</v>
      </c>
      <c r="B449" s="87">
        <v>447</v>
      </c>
      <c r="C449" s="87">
        <v>4</v>
      </c>
      <c r="D449" s="87" t="s">
        <v>77</v>
      </c>
      <c r="E449" s="88" t="s">
        <v>109</v>
      </c>
      <c r="F449" s="87">
        <v>10</v>
      </c>
      <c r="G449" s="87" t="s">
        <v>85</v>
      </c>
      <c r="H449" s="88" t="s">
        <v>112</v>
      </c>
      <c r="I449" s="89" t="s">
        <v>95</v>
      </c>
      <c r="J449" s="89" t="s">
        <v>96</v>
      </c>
      <c r="K449" s="89" t="s">
        <v>97</v>
      </c>
      <c r="L449" s="89" t="s">
        <v>80</v>
      </c>
      <c r="M449" s="89" t="s">
        <v>82</v>
      </c>
      <c r="N449" s="87">
        <v>12</v>
      </c>
      <c r="O449" s="87">
        <v>10</v>
      </c>
      <c r="P449" s="87">
        <v>11</v>
      </c>
      <c r="Q449" s="87">
        <v>5</v>
      </c>
      <c r="R449" s="87">
        <v>4</v>
      </c>
      <c r="S449" s="87">
        <v>11</v>
      </c>
      <c r="T449" s="87">
        <v>11</v>
      </c>
      <c r="U449" s="87">
        <v>8</v>
      </c>
      <c r="V449" s="87">
        <v>0</v>
      </c>
      <c r="W449" s="87">
        <v>0</v>
      </c>
      <c r="X449" s="90">
        <v>1</v>
      </c>
      <c r="Y449" s="90">
        <v>1</v>
      </c>
      <c r="Z449" s="90">
        <v>0</v>
      </c>
      <c r="AA449" s="90">
        <v>1</v>
      </c>
      <c r="AB449" s="90">
        <v>0</v>
      </c>
      <c r="AC449" s="90">
        <v>0</v>
      </c>
      <c r="AD449" s="90">
        <v>0</v>
      </c>
      <c r="AE449" s="90">
        <v>1</v>
      </c>
      <c r="AF449" s="90">
        <v>0</v>
      </c>
      <c r="AG449" s="90">
        <v>0</v>
      </c>
      <c r="AH449" s="91">
        <v>3</v>
      </c>
      <c r="AI449" s="91" t="s">
        <v>83</v>
      </c>
      <c r="AJ449" s="91">
        <v>1</v>
      </c>
      <c r="AK449" s="128">
        <f>RANK(AH449,AH449:AJ449,1)-1</f>
        <v>1</v>
      </c>
      <c r="AL449" s="128">
        <f>RANK(AJ449,AH449:AJ449,1)-1</f>
        <v>0</v>
      </c>
      <c r="AM449" s="114"/>
      <c r="AN449" s="114"/>
      <c r="AO449" s="139"/>
      <c r="AP449" s="139"/>
      <c r="AQ449" s="139"/>
      <c r="AR449" s="139"/>
    </row>
    <row r="450" spans="1:46">
      <c r="A450" s="116">
        <f t="shared" si="701"/>
        <v>45</v>
      </c>
      <c r="B450" s="87">
        <v>448</v>
      </c>
      <c r="C450" s="93">
        <v>6</v>
      </c>
      <c r="D450" s="93" t="s">
        <v>87</v>
      </c>
      <c r="E450" s="88" t="s">
        <v>113</v>
      </c>
      <c r="F450" s="93">
        <v>11</v>
      </c>
      <c r="G450" s="93" t="s">
        <v>78</v>
      </c>
      <c r="H450" s="88" t="s">
        <v>110</v>
      </c>
      <c r="I450" s="89" t="s">
        <v>82</v>
      </c>
      <c r="J450" s="89" t="s">
        <v>82</v>
      </c>
      <c r="K450" s="89" t="s">
        <v>82</v>
      </c>
      <c r="L450" s="89" t="s">
        <v>82</v>
      </c>
      <c r="M450" s="89" t="s">
        <v>82</v>
      </c>
      <c r="N450" s="87">
        <v>0</v>
      </c>
      <c r="O450" s="87">
        <v>0</v>
      </c>
      <c r="P450" s="87">
        <v>0</v>
      </c>
      <c r="Q450" s="87">
        <v>0</v>
      </c>
      <c r="R450" s="87">
        <v>0</v>
      </c>
      <c r="S450" s="87">
        <v>0</v>
      </c>
      <c r="T450" s="87">
        <v>0</v>
      </c>
      <c r="U450" s="87">
        <v>0</v>
      </c>
      <c r="V450" s="87">
        <v>0</v>
      </c>
      <c r="W450" s="87">
        <v>0</v>
      </c>
      <c r="X450" s="90">
        <v>0</v>
      </c>
      <c r="Y450" s="90">
        <v>0</v>
      </c>
      <c r="Z450" s="90">
        <v>0</v>
      </c>
      <c r="AA450" s="90">
        <v>0</v>
      </c>
      <c r="AB450" s="90">
        <v>0</v>
      </c>
      <c r="AC450" s="90">
        <v>0</v>
      </c>
      <c r="AD450" s="90">
        <v>0</v>
      </c>
      <c r="AE450" s="90">
        <v>0</v>
      </c>
      <c r="AF450" s="90">
        <v>0</v>
      </c>
      <c r="AG450" s="90">
        <v>0</v>
      </c>
      <c r="AH450" s="91">
        <v>0</v>
      </c>
      <c r="AI450" s="91" t="s">
        <v>83</v>
      </c>
      <c r="AJ450" s="91">
        <v>0</v>
      </c>
      <c r="AK450" s="128">
        <f>RANK(AH450,AH450:AJ450,1)-1</f>
        <v>0</v>
      </c>
      <c r="AL450" s="128">
        <f>RANK(AJ450,AH450:AJ450,1)-1</f>
        <v>0</v>
      </c>
      <c r="AT450"/>
    </row>
    <row r="451" spans="1:46">
      <c r="A451" s="153">
        <f t="shared" si="701"/>
        <v>45</v>
      </c>
      <c r="B451" s="96">
        <v>449</v>
      </c>
      <c r="C451" s="94">
        <v>5</v>
      </c>
      <c r="D451" s="94" t="s">
        <v>84</v>
      </c>
      <c r="E451" s="95" t="s">
        <v>111</v>
      </c>
      <c r="F451" s="94">
        <v>12</v>
      </c>
      <c r="G451" s="94" t="s">
        <v>88</v>
      </c>
      <c r="H451" s="95" t="s">
        <v>114</v>
      </c>
      <c r="I451" s="89" t="s">
        <v>82</v>
      </c>
      <c r="J451" s="89" t="s">
        <v>82</v>
      </c>
      <c r="K451" s="89" t="s">
        <v>82</v>
      </c>
      <c r="L451" s="89" t="s">
        <v>82</v>
      </c>
      <c r="M451" s="89" t="s">
        <v>82</v>
      </c>
      <c r="N451" s="96">
        <v>0</v>
      </c>
      <c r="O451" s="96">
        <v>0</v>
      </c>
      <c r="P451" s="96">
        <v>0</v>
      </c>
      <c r="Q451" s="96">
        <v>0</v>
      </c>
      <c r="R451" s="96">
        <v>0</v>
      </c>
      <c r="S451" s="96">
        <v>0</v>
      </c>
      <c r="T451" s="96">
        <v>0</v>
      </c>
      <c r="U451" s="96">
        <v>0</v>
      </c>
      <c r="V451" s="96">
        <v>0</v>
      </c>
      <c r="W451" s="96">
        <v>0</v>
      </c>
      <c r="X451" s="97">
        <v>0</v>
      </c>
      <c r="Y451" s="97">
        <v>0</v>
      </c>
      <c r="Z451" s="97">
        <v>0</v>
      </c>
      <c r="AA451" s="97">
        <v>0</v>
      </c>
      <c r="AB451" s="97">
        <v>0</v>
      </c>
      <c r="AC451" s="97">
        <v>0</v>
      </c>
      <c r="AD451" s="97">
        <v>0</v>
      </c>
      <c r="AE451" s="97">
        <v>0</v>
      </c>
      <c r="AF451" s="97">
        <v>0</v>
      </c>
      <c r="AG451" s="97">
        <v>0</v>
      </c>
      <c r="AH451" s="98">
        <v>0</v>
      </c>
      <c r="AI451" s="98" t="s">
        <v>83</v>
      </c>
      <c r="AJ451" s="98">
        <v>0</v>
      </c>
      <c r="AK451" s="128">
        <f>RANK(AH451,AH451:AJ451,1)-1</f>
        <v>0</v>
      </c>
      <c r="AL451" s="128">
        <f>RANK(AJ451,AH451:AJ451,1)-1</f>
        <v>0</v>
      </c>
      <c r="AM451" s="142">
        <v>1</v>
      </c>
      <c r="AN451" s="142">
        <v>1</v>
      </c>
      <c r="AT451"/>
    </row>
    <row r="452" spans="1:46">
      <c r="A452" s="154">
        <f t="shared" si="701"/>
        <v>45</v>
      </c>
      <c r="B452" s="101">
        <v>450</v>
      </c>
      <c r="C452" s="99"/>
      <c r="D452" s="99"/>
      <c r="E452" s="99"/>
      <c r="F452" s="99"/>
      <c r="G452" s="99"/>
      <c r="H452" s="99"/>
      <c r="I452" s="100"/>
      <c r="J452" s="100"/>
      <c r="K452" s="100"/>
      <c r="L452" s="100"/>
      <c r="M452" s="100"/>
      <c r="N452" s="101"/>
      <c r="O452" s="101"/>
      <c r="P452" s="101"/>
      <c r="Q452" s="101"/>
      <c r="R452" s="101"/>
      <c r="S452" s="101"/>
      <c r="T452" s="101"/>
      <c r="U452" s="101"/>
      <c r="V452" s="101"/>
      <c r="W452" s="101"/>
      <c r="X452" s="102"/>
      <c r="Y452" s="102"/>
      <c r="Z452" s="102"/>
      <c r="AA452" s="102"/>
      <c r="AB452" s="102"/>
      <c r="AC452" s="102"/>
      <c r="AD452" s="102"/>
      <c r="AE452" s="102"/>
      <c r="AF452" s="102"/>
      <c r="AG452" s="102"/>
      <c r="AH452" s="253">
        <v>4</v>
      </c>
      <c r="AI452" s="253"/>
      <c r="AJ452" s="254">
        <v>1</v>
      </c>
      <c r="AK452" s="144">
        <f>SUM(AK444:AK451)</f>
        <v>4</v>
      </c>
      <c r="AL452" s="144">
        <f>SUM(AL444:AL451)</f>
        <v>1</v>
      </c>
      <c r="AM452" s="145" t="str">
        <f>IF(OR(ISNA(E444),AK452=AL452),"",IF(D443&lt;G443,AK452&amp;" - "&amp;AL452,AL452&amp;" - "&amp;AK452))</f>
        <v>1 - 4</v>
      </c>
      <c r="AN452" s="145">
        <f>IF(OR(ISNA(E444),AK452=AL452),"",IF(VALUE(LEFT(AM452))&gt;VALUE(RIGHT(AM452)),2,1))</f>
        <v>1</v>
      </c>
      <c r="AT452"/>
    </row>
    <row r="453" spans="1:46" s="109" customFormat="1">
      <c r="A453" s="152">
        <f>A443+1</f>
        <v>46</v>
      </c>
      <c r="B453" s="79">
        <v>451</v>
      </c>
      <c r="C453" s="79">
        <v>3</v>
      </c>
      <c r="D453" s="80">
        <v>3</v>
      </c>
      <c r="E453" s="81" t="s">
        <v>46</v>
      </c>
      <c r="F453" s="79">
        <v>9</v>
      </c>
      <c r="G453" s="80">
        <v>4</v>
      </c>
      <c r="H453" s="81" t="s">
        <v>52</v>
      </c>
      <c r="I453" s="82"/>
      <c r="J453" s="83"/>
      <c r="K453" s="83"/>
      <c r="L453" s="83"/>
      <c r="M453" s="83"/>
      <c r="N453" s="84"/>
      <c r="O453" s="84"/>
      <c r="P453" s="84"/>
      <c r="Q453" s="84"/>
      <c r="R453" s="84"/>
      <c r="S453" s="84"/>
      <c r="T453" s="84"/>
      <c r="U453" s="84"/>
      <c r="V453" s="84"/>
      <c r="W453" s="84"/>
      <c r="X453" s="85"/>
      <c r="Y453" s="85"/>
      <c r="Z453" s="85"/>
      <c r="AA453" s="85"/>
      <c r="AB453" s="85"/>
      <c r="AC453" s="85"/>
      <c r="AD453" s="85"/>
      <c r="AE453" s="85"/>
      <c r="AF453" s="85"/>
      <c r="AG453" s="85"/>
      <c r="AH453" s="85"/>
      <c r="AI453" s="85"/>
      <c r="AJ453" s="86"/>
      <c r="AO453" s="109" t="s">
        <v>132</v>
      </c>
      <c r="AP453" s="109" t="s">
        <v>132</v>
      </c>
    </row>
    <row r="454" spans="1:46" s="109" customFormat="1">
      <c r="A454" s="116">
        <f t="shared" ref="A454:A462" si="702">A444+1</f>
        <v>46</v>
      </c>
      <c r="B454" s="87">
        <v>452</v>
      </c>
      <c r="C454" s="87">
        <v>4</v>
      </c>
      <c r="D454" s="87" t="s">
        <v>77</v>
      </c>
      <c r="E454" s="88" t="s">
        <v>115</v>
      </c>
      <c r="F454" s="87">
        <v>11</v>
      </c>
      <c r="G454" s="87" t="s">
        <v>78</v>
      </c>
      <c r="H454" s="88" t="s">
        <v>116</v>
      </c>
      <c r="I454" s="89" t="s">
        <v>93</v>
      </c>
      <c r="J454" s="89" t="s">
        <v>86</v>
      </c>
      <c r="K454" s="89" t="s">
        <v>86</v>
      </c>
      <c r="L454" s="89" t="s">
        <v>82</v>
      </c>
      <c r="M454" s="89" t="s">
        <v>82</v>
      </c>
      <c r="N454" s="87">
        <v>11</v>
      </c>
      <c r="O454" s="87">
        <v>4</v>
      </c>
      <c r="P454" s="87">
        <v>11</v>
      </c>
      <c r="Q454" s="87">
        <v>6</v>
      </c>
      <c r="R454" s="87">
        <v>11</v>
      </c>
      <c r="S454" s="87">
        <v>6</v>
      </c>
      <c r="T454" s="87">
        <v>0</v>
      </c>
      <c r="U454" s="87">
        <v>0</v>
      </c>
      <c r="V454" s="87">
        <v>0</v>
      </c>
      <c r="W454" s="87">
        <v>0</v>
      </c>
      <c r="X454" s="90">
        <v>1</v>
      </c>
      <c r="Y454" s="90">
        <v>1</v>
      </c>
      <c r="Z454" s="90">
        <v>1</v>
      </c>
      <c r="AA454" s="90">
        <v>0</v>
      </c>
      <c r="AB454" s="90">
        <v>0</v>
      </c>
      <c r="AC454" s="90">
        <v>0</v>
      </c>
      <c r="AD454" s="90">
        <v>0</v>
      </c>
      <c r="AE454" s="90">
        <v>0</v>
      </c>
      <c r="AF454" s="90">
        <v>0</v>
      </c>
      <c r="AG454" s="90">
        <v>0</v>
      </c>
      <c r="AH454" s="91">
        <v>3</v>
      </c>
      <c r="AI454" s="91" t="s">
        <v>83</v>
      </c>
      <c r="AJ454" s="91">
        <v>0</v>
      </c>
      <c r="AK454" s="128">
        <f>RANK(AH454,AH454:AJ454,1)-1</f>
        <v>1</v>
      </c>
      <c r="AL454" s="128">
        <f>RANK(AJ454,AH454:AJ454,1)-1</f>
        <v>0</v>
      </c>
    </row>
    <row r="455" spans="1:46" s="109" customFormat="1">
      <c r="A455" s="116">
        <f t="shared" si="702"/>
        <v>46</v>
      </c>
      <c r="B455" s="87">
        <v>453</v>
      </c>
      <c r="C455" s="87">
        <v>5</v>
      </c>
      <c r="D455" s="87" t="s">
        <v>84</v>
      </c>
      <c r="E455" s="88" t="s">
        <v>117</v>
      </c>
      <c r="F455" s="87">
        <v>10</v>
      </c>
      <c r="G455" s="87" t="s">
        <v>85</v>
      </c>
      <c r="H455" s="88" t="s">
        <v>118</v>
      </c>
      <c r="I455" s="89" t="s">
        <v>96</v>
      </c>
      <c r="J455" s="89" t="s">
        <v>80</v>
      </c>
      <c r="K455" s="89" t="s">
        <v>98</v>
      </c>
      <c r="L455" s="89" t="s">
        <v>82</v>
      </c>
      <c r="M455" s="89" t="s">
        <v>82</v>
      </c>
      <c r="N455" s="87">
        <v>11</v>
      </c>
      <c r="O455" s="87">
        <v>5</v>
      </c>
      <c r="P455" s="87">
        <v>11</v>
      </c>
      <c r="Q455" s="87">
        <v>8</v>
      </c>
      <c r="R455" s="87">
        <v>14</v>
      </c>
      <c r="S455" s="87">
        <v>11</v>
      </c>
      <c r="T455" s="87">
        <v>0</v>
      </c>
      <c r="U455" s="87">
        <v>0</v>
      </c>
      <c r="V455" s="87">
        <v>0</v>
      </c>
      <c r="W455" s="87">
        <v>0</v>
      </c>
      <c r="X455" s="90">
        <v>1</v>
      </c>
      <c r="Y455" s="90">
        <v>1</v>
      </c>
      <c r="Z455" s="90">
        <v>1</v>
      </c>
      <c r="AA455" s="90">
        <v>0</v>
      </c>
      <c r="AB455" s="90">
        <v>0</v>
      </c>
      <c r="AC455" s="90">
        <v>0</v>
      </c>
      <c r="AD455" s="90">
        <v>0</v>
      </c>
      <c r="AE455" s="90">
        <v>0</v>
      </c>
      <c r="AF455" s="90">
        <v>0</v>
      </c>
      <c r="AG455" s="90">
        <v>0</v>
      </c>
      <c r="AH455" s="91">
        <v>3</v>
      </c>
      <c r="AI455" s="91" t="s">
        <v>83</v>
      </c>
      <c r="AJ455" s="91">
        <v>0</v>
      </c>
      <c r="AK455" s="128">
        <f>RANK(AH455,AH455:AJ455,1)-1</f>
        <v>1</v>
      </c>
      <c r="AL455" s="128">
        <f>RANK(AJ455,AH455:AJ455,1)-1</f>
        <v>0</v>
      </c>
    </row>
    <row r="456" spans="1:46" s="109" customFormat="1">
      <c r="A456" s="116">
        <f t="shared" si="702"/>
        <v>46</v>
      </c>
      <c r="B456" s="87">
        <v>454</v>
      </c>
      <c r="C456" s="87">
        <v>6</v>
      </c>
      <c r="D456" s="87" t="s">
        <v>87</v>
      </c>
      <c r="E456" s="88" t="s">
        <v>119</v>
      </c>
      <c r="F456" s="87">
        <v>12</v>
      </c>
      <c r="G456" s="87" t="s">
        <v>88</v>
      </c>
      <c r="H456" s="88" t="s">
        <v>120</v>
      </c>
      <c r="I456" s="89" t="s">
        <v>99</v>
      </c>
      <c r="J456" s="89" t="s">
        <v>97</v>
      </c>
      <c r="K456" s="89" t="s">
        <v>99</v>
      </c>
      <c r="L456" s="89" t="s">
        <v>82</v>
      </c>
      <c r="M456" s="89" t="s">
        <v>82</v>
      </c>
      <c r="N456" s="87">
        <v>5</v>
      </c>
      <c r="O456" s="87">
        <v>11</v>
      </c>
      <c r="P456" s="87">
        <v>4</v>
      </c>
      <c r="Q456" s="87">
        <v>11</v>
      </c>
      <c r="R456" s="87">
        <v>5</v>
      </c>
      <c r="S456" s="87">
        <v>11</v>
      </c>
      <c r="T456" s="87">
        <v>0</v>
      </c>
      <c r="U456" s="87">
        <v>0</v>
      </c>
      <c r="V456" s="87">
        <v>0</v>
      </c>
      <c r="W456" s="87">
        <v>0</v>
      </c>
      <c r="X456" s="90">
        <v>0</v>
      </c>
      <c r="Y456" s="90">
        <v>0</v>
      </c>
      <c r="Z456" s="90">
        <v>0</v>
      </c>
      <c r="AA456" s="90">
        <v>0</v>
      </c>
      <c r="AB456" s="90">
        <v>0</v>
      </c>
      <c r="AC456" s="90">
        <v>1</v>
      </c>
      <c r="AD456" s="90">
        <v>1</v>
      </c>
      <c r="AE456" s="90">
        <v>1</v>
      </c>
      <c r="AF456" s="90">
        <v>0</v>
      </c>
      <c r="AG456" s="90">
        <v>0</v>
      </c>
      <c r="AH456" s="91">
        <v>0</v>
      </c>
      <c r="AI456" s="91" t="s">
        <v>83</v>
      </c>
      <c r="AJ456" s="91">
        <v>3</v>
      </c>
      <c r="AK456" s="128">
        <f>RANK(AH456,AH456:AJ456,1)-1</f>
        <v>0</v>
      </c>
      <c r="AL456" s="128">
        <f>RANK(AJ456,AH456:AJ456,1)-1</f>
        <v>1</v>
      </c>
    </row>
    <row r="457" spans="1:46" s="109" customFormat="1">
      <c r="A457" s="116">
        <f t="shared" si="702"/>
        <v>46</v>
      </c>
      <c r="B457" s="87">
        <v>455</v>
      </c>
      <c r="C457" s="92">
        <v>4</v>
      </c>
      <c r="D457" s="87"/>
      <c r="E457" s="88" t="s">
        <v>115</v>
      </c>
      <c r="F457" s="92">
        <v>10</v>
      </c>
      <c r="G457" s="87"/>
      <c r="H457" s="88" t="s">
        <v>118</v>
      </c>
      <c r="I457" s="291" t="s">
        <v>100</v>
      </c>
      <c r="J457" s="291" t="s">
        <v>93</v>
      </c>
      <c r="K457" s="291" t="s">
        <v>80</v>
      </c>
      <c r="L457" s="291" t="s">
        <v>95</v>
      </c>
      <c r="M457" s="291" t="s">
        <v>82</v>
      </c>
      <c r="N457" s="285">
        <v>9</v>
      </c>
      <c r="O457" s="285">
        <v>11</v>
      </c>
      <c r="P457" s="285">
        <v>11</v>
      </c>
      <c r="Q457" s="285">
        <v>4</v>
      </c>
      <c r="R457" s="285">
        <v>11</v>
      </c>
      <c r="S457" s="285">
        <v>8</v>
      </c>
      <c r="T457" s="285">
        <v>12</v>
      </c>
      <c r="U457" s="285">
        <v>10</v>
      </c>
      <c r="V457" s="285">
        <v>0</v>
      </c>
      <c r="W457" s="285">
        <v>0</v>
      </c>
      <c r="X457" s="293">
        <v>0</v>
      </c>
      <c r="Y457" s="293">
        <v>1</v>
      </c>
      <c r="Z457" s="293">
        <v>1</v>
      </c>
      <c r="AA457" s="293">
        <v>1</v>
      </c>
      <c r="AB457" s="293">
        <v>0</v>
      </c>
      <c r="AC457" s="293">
        <v>1</v>
      </c>
      <c r="AD457" s="293">
        <v>0</v>
      </c>
      <c r="AE457" s="293">
        <v>0</v>
      </c>
      <c r="AF457" s="293">
        <v>0</v>
      </c>
      <c r="AG457" s="293">
        <v>0</v>
      </c>
      <c r="AH457" s="295">
        <v>3</v>
      </c>
      <c r="AI457" s="295" t="s">
        <v>83</v>
      </c>
      <c r="AJ457" s="295">
        <v>1</v>
      </c>
      <c r="AK457" s="298">
        <f>RANK(AH457,AH457:AJ457,1)-1</f>
        <v>1</v>
      </c>
      <c r="AL457" s="299">
        <f>RANK(AJ457,AH457:AJ457,1)-1</f>
        <v>0</v>
      </c>
    </row>
    <row r="458" spans="1:46" s="109" customFormat="1">
      <c r="A458" s="116">
        <f t="shared" si="702"/>
        <v>46</v>
      </c>
      <c r="B458" s="87">
        <v>456</v>
      </c>
      <c r="C458" s="92">
        <v>6</v>
      </c>
      <c r="D458" s="87"/>
      <c r="E458" s="88" t="s">
        <v>119</v>
      </c>
      <c r="F458" s="92">
        <v>12</v>
      </c>
      <c r="G458" s="87"/>
      <c r="H458" s="88" t="s">
        <v>120</v>
      </c>
      <c r="I458" s="291"/>
      <c r="J458" s="291"/>
      <c r="K458" s="291"/>
      <c r="L458" s="291"/>
      <c r="M458" s="291"/>
      <c r="N458" s="286"/>
      <c r="O458" s="286"/>
      <c r="P458" s="286"/>
      <c r="Q458" s="286"/>
      <c r="R458" s="286"/>
      <c r="S458" s="286"/>
      <c r="T458" s="286"/>
      <c r="U458" s="286"/>
      <c r="V458" s="286"/>
      <c r="W458" s="286"/>
      <c r="X458" s="294"/>
      <c r="Y458" s="294"/>
      <c r="Z458" s="294"/>
      <c r="AA458" s="294"/>
      <c r="AB458" s="294"/>
      <c r="AC458" s="294"/>
      <c r="AD458" s="294"/>
      <c r="AE458" s="294"/>
      <c r="AF458" s="294"/>
      <c r="AG458" s="294"/>
      <c r="AH458" s="296"/>
      <c r="AI458" s="296"/>
      <c r="AJ458" s="296"/>
      <c r="AK458" s="298"/>
      <c r="AL458" s="299"/>
    </row>
    <row r="459" spans="1:46" s="109" customFormat="1">
      <c r="A459" s="116">
        <f t="shared" si="702"/>
        <v>46</v>
      </c>
      <c r="B459" s="87">
        <v>457</v>
      </c>
      <c r="C459" s="87">
        <v>4</v>
      </c>
      <c r="D459" s="87" t="s">
        <v>77</v>
      </c>
      <c r="E459" s="88" t="s">
        <v>115</v>
      </c>
      <c r="F459" s="87">
        <v>10</v>
      </c>
      <c r="G459" s="87" t="s">
        <v>85</v>
      </c>
      <c r="H459" s="88" t="s">
        <v>118</v>
      </c>
      <c r="I459" s="89" t="s">
        <v>79</v>
      </c>
      <c r="J459" s="89" t="s">
        <v>86</v>
      </c>
      <c r="K459" s="89" t="s">
        <v>92</v>
      </c>
      <c r="L459" s="89" t="s">
        <v>82</v>
      </c>
      <c r="M459" s="89" t="s">
        <v>82</v>
      </c>
      <c r="N459" s="87">
        <v>11</v>
      </c>
      <c r="O459" s="87">
        <v>1</v>
      </c>
      <c r="P459" s="87">
        <v>11</v>
      </c>
      <c r="Q459" s="87">
        <v>6</v>
      </c>
      <c r="R459" s="87">
        <v>11</v>
      </c>
      <c r="S459" s="87">
        <v>7</v>
      </c>
      <c r="T459" s="87">
        <v>0</v>
      </c>
      <c r="U459" s="87">
        <v>0</v>
      </c>
      <c r="V459" s="87">
        <v>0</v>
      </c>
      <c r="W459" s="87">
        <v>0</v>
      </c>
      <c r="X459" s="90">
        <v>1</v>
      </c>
      <c r="Y459" s="90">
        <v>1</v>
      </c>
      <c r="Z459" s="90">
        <v>1</v>
      </c>
      <c r="AA459" s="90">
        <v>0</v>
      </c>
      <c r="AB459" s="90">
        <v>0</v>
      </c>
      <c r="AC459" s="90">
        <v>0</v>
      </c>
      <c r="AD459" s="90">
        <v>0</v>
      </c>
      <c r="AE459" s="90">
        <v>0</v>
      </c>
      <c r="AF459" s="90">
        <v>0</v>
      </c>
      <c r="AG459" s="90">
        <v>0</v>
      </c>
      <c r="AH459" s="91">
        <v>3</v>
      </c>
      <c r="AI459" s="91" t="s">
        <v>83</v>
      </c>
      <c r="AJ459" s="91">
        <v>0</v>
      </c>
      <c r="AK459" s="128">
        <f>RANK(AH459,AH459:AJ459,1)-1</f>
        <v>1</v>
      </c>
      <c r="AL459" s="128">
        <f>RANK(AJ459,AH459:AJ459,1)-1</f>
        <v>0</v>
      </c>
      <c r="AM459" s="114"/>
      <c r="AN459" s="114"/>
      <c r="AO459" s="139"/>
      <c r="AP459" s="139"/>
      <c r="AQ459" s="139"/>
      <c r="AR459" s="139"/>
    </row>
    <row r="460" spans="1:46">
      <c r="A460" s="116">
        <f t="shared" si="702"/>
        <v>46</v>
      </c>
      <c r="B460" s="87">
        <v>458</v>
      </c>
      <c r="C460" s="93">
        <v>6</v>
      </c>
      <c r="D460" s="93" t="s">
        <v>87</v>
      </c>
      <c r="E460" s="88" t="s">
        <v>119</v>
      </c>
      <c r="F460" s="93">
        <v>11</v>
      </c>
      <c r="G460" s="93" t="s">
        <v>78</v>
      </c>
      <c r="H460" s="88" t="s">
        <v>116</v>
      </c>
      <c r="I460" s="89" t="s">
        <v>82</v>
      </c>
      <c r="J460" s="89" t="s">
        <v>82</v>
      </c>
      <c r="K460" s="89" t="s">
        <v>82</v>
      </c>
      <c r="L460" s="89" t="s">
        <v>82</v>
      </c>
      <c r="M460" s="89" t="s">
        <v>82</v>
      </c>
      <c r="N460" s="87">
        <v>0</v>
      </c>
      <c r="O460" s="87">
        <v>0</v>
      </c>
      <c r="P460" s="87">
        <v>0</v>
      </c>
      <c r="Q460" s="87">
        <v>0</v>
      </c>
      <c r="R460" s="87">
        <v>0</v>
      </c>
      <c r="S460" s="87">
        <v>0</v>
      </c>
      <c r="T460" s="87">
        <v>0</v>
      </c>
      <c r="U460" s="87">
        <v>0</v>
      </c>
      <c r="V460" s="87">
        <v>0</v>
      </c>
      <c r="W460" s="87">
        <v>0</v>
      </c>
      <c r="X460" s="90">
        <v>0</v>
      </c>
      <c r="Y460" s="90">
        <v>0</v>
      </c>
      <c r="Z460" s="90">
        <v>0</v>
      </c>
      <c r="AA460" s="90">
        <v>0</v>
      </c>
      <c r="AB460" s="90">
        <v>0</v>
      </c>
      <c r="AC460" s="90">
        <v>0</v>
      </c>
      <c r="AD460" s="90">
        <v>0</v>
      </c>
      <c r="AE460" s="90">
        <v>0</v>
      </c>
      <c r="AF460" s="90">
        <v>0</v>
      </c>
      <c r="AG460" s="90">
        <v>0</v>
      </c>
      <c r="AH460" s="91">
        <v>0</v>
      </c>
      <c r="AI460" s="91" t="s">
        <v>83</v>
      </c>
      <c r="AJ460" s="91">
        <v>0</v>
      </c>
      <c r="AK460" s="128">
        <f>RANK(AH460,AH460:AJ460,1)-1</f>
        <v>0</v>
      </c>
      <c r="AL460" s="128">
        <f>RANK(AJ460,AH460:AJ460,1)-1</f>
        <v>0</v>
      </c>
      <c r="AT460"/>
    </row>
    <row r="461" spans="1:46">
      <c r="A461" s="153">
        <f t="shared" si="702"/>
        <v>46</v>
      </c>
      <c r="B461" s="96">
        <v>459</v>
      </c>
      <c r="C461" s="94">
        <v>5</v>
      </c>
      <c r="D461" s="94" t="s">
        <v>84</v>
      </c>
      <c r="E461" s="95" t="s">
        <v>117</v>
      </c>
      <c r="F461" s="94">
        <v>12</v>
      </c>
      <c r="G461" s="94" t="s">
        <v>88</v>
      </c>
      <c r="H461" s="95" t="s">
        <v>120</v>
      </c>
      <c r="I461" s="89" t="s">
        <v>82</v>
      </c>
      <c r="J461" s="89" t="s">
        <v>82</v>
      </c>
      <c r="K461" s="89" t="s">
        <v>82</v>
      </c>
      <c r="L461" s="89" t="s">
        <v>82</v>
      </c>
      <c r="M461" s="89" t="s">
        <v>82</v>
      </c>
      <c r="N461" s="96">
        <v>0</v>
      </c>
      <c r="O461" s="96">
        <v>0</v>
      </c>
      <c r="P461" s="96">
        <v>0</v>
      </c>
      <c r="Q461" s="96">
        <v>0</v>
      </c>
      <c r="R461" s="96">
        <v>0</v>
      </c>
      <c r="S461" s="96">
        <v>0</v>
      </c>
      <c r="T461" s="96">
        <v>0</v>
      </c>
      <c r="U461" s="96">
        <v>0</v>
      </c>
      <c r="V461" s="96">
        <v>0</v>
      </c>
      <c r="W461" s="96">
        <v>0</v>
      </c>
      <c r="X461" s="97">
        <v>0</v>
      </c>
      <c r="Y461" s="97">
        <v>0</v>
      </c>
      <c r="Z461" s="97">
        <v>0</v>
      </c>
      <c r="AA461" s="97">
        <v>0</v>
      </c>
      <c r="AB461" s="97">
        <v>0</v>
      </c>
      <c r="AC461" s="97">
        <v>0</v>
      </c>
      <c r="AD461" s="97">
        <v>0</v>
      </c>
      <c r="AE461" s="97">
        <v>0</v>
      </c>
      <c r="AF461" s="97">
        <v>0</v>
      </c>
      <c r="AG461" s="97">
        <v>0</v>
      </c>
      <c r="AH461" s="98">
        <v>0</v>
      </c>
      <c r="AI461" s="98" t="s">
        <v>83</v>
      </c>
      <c r="AJ461" s="98">
        <v>0</v>
      </c>
      <c r="AK461" s="128">
        <f>RANK(AH461,AH461:AJ461,1)-1</f>
        <v>0</v>
      </c>
      <c r="AL461" s="128">
        <f>RANK(AJ461,AH461:AJ461,1)-1</f>
        <v>0</v>
      </c>
      <c r="AM461" s="142">
        <v>1</v>
      </c>
      <c r="AN461" s="142">
        <v>1</v>
      </c>
      <c r="AT461"/>
    </row>
    <row r="462" spans="1:46">
      <c r="A462" s="154">
        <f t="shared" si="702"/>
        <v>46</v>
      </c>
      <c r="B462" s="101">
        <v>460</v>
      </c>
      <c r="C462" s="99"/>
      <c r="D462" s="99"/>
      <c r="E462" s="99"/>
      <c r="F462" s="99"/>
      <c r="G462" s="99"/>
      <c r="H462" s="99"/>
      <c r="I462" s="100"/>
      <c r="J462" s="100"/>
      <c r="K462" s="100"/>
      <c r="L462" s="100"/>
      <c r="M462" s="100"/>
      <c r="N462" s="101"/>
      <c r="O462" s="101"/>
      <c r="P462" s="101"/>
      <c r="Q462" s="101"/>
      <c r="R462" s="101"/>
      <c r="S462" s="101"/>
      <c r="T462" s="101"/>
      <c r="U462" s="101"/>
      <c r="V462" s="101"/>
      <c r="W462" s="101"/>
      <c r="X462" s="102"/>
      <c r="Y462" s="102"/>
      <c r="Z462" s="102"/>
      <c r="AA462" s="102"/>
      <c r="AB462" s="102"/>
      <c r="AC462" s="102"/>
      <c r="AD462" s="102"/>
      <c r="AE462" s="102"/>
      <c r="AF462" s="102"/>
      <c r="AG462" s="102"/>
      <c r="AH462" s="253">
        <v>4</v>
      </c>
      <c r="AI462" s="253"/>
      <c r="AJ462" s="254">
        <v>1</v>
      </c>
      <c r="AK462" s="144">
        <f>SUM(AK454:AK461)</f>
        <v>4</v>
      </c>
      <c r="AL462" s="144">
        <f>SUM(AL454:AL461)</f>
        <v>1</v>
      </c>
      <c r="AM462" s="145" t="str">
        <f>IF(OR(ISNA(E454),AK462=AL462),"",IF(D453&lt;G453,AK462&amp;" - "&amp;AL462,AL462&amp;" - "&amp;AK462))</f>
        <v>4 - 1</v>
      </c>
      <c r="AN462" s="145">
        <f>IF(OR(ISNA(E454),AK462=AL462),"",IF(VALUE(LEFT(AM462))&gt;VALUE(RIGHT(AM462)),2,1))</f>
        <v>2</v>
      </c>
      <c r="AT462"/>
    </row>
    <row r="463" spans="1:46" s="109" customFormat="1">
      <c r="A463" s="152">
        <f>A453+1</f>
        <v>47</v>
      </c>
      <c r="B463" s="79">
        <v>461</v>
      </c>
      <c r="C463" s="79">
        <v>3</v>
      </c>
      <c r="D463" s="80">
        <v>7</v>
      </c>
      <c r="E463" s="81" t="s">
        <v>62</v>
      </c>
      <c r="F463" s="79">
        <v>9</v>
      </c>
      <c r="G463" s="80">
        <v>6</v>
      </c>
      <c r="H463" s="81" t="s">
        <v>60</v>
      </c>
      <c r="I463" s="82"/>
      <c r="J463" s="83"/>
      <c r="K463" s="83"/>
      <c r="L463" s="83"/>
      <c r="M463" s="83"/>
      <c r="N463" s="84"/>
      <c r="O463" s="84"/>
      <c r="P463" s="84"/>
      <c r="Q463" s="84"/>
      <c r="R463" s="84"/>
      <c r="S463" s="84"/>
      <c r="T463" s="84"/>
      <c r="U463" s="84"/>
      <c r="V463" s="84"/>
      <c r="W463" s="84"/>
      <c r="X463" s="85"/>
      <c r="Y463" s="85"/>
      <c r="Z463" s="85"/>
      <c r="AA463" s="85"/>
      <c r="AB463" s="85"/>
      <c r="AC463" s="85"/>
      <c r="AD463" s="85"/>
      <c r="AE463" s="85"/>
      <c r="AF463" s="85"/>
      <c r="AG463" s="85"/>
      <c r="AH463" s="85"/>
      <c r="AI463" s="85"/>
      <c r="AJ463" s="86"/>
      <c r="AO463" s="109" t="s">
        <v>132</v>
      </c>
      <c r="AP463" s="109" t="s">
        <v>132</v>
      </c>
    </row>
    <row r="464" spans="1:46" s="109" customFormat="1">
      <c r="A464" s="116">
        <f t="shared" ref="A464:A472" si="703">A454+1</f>
        <v>47</v>
      </c>
      <c r="B464" s="87">
        <v>462</v>
      </c>
      <c r="C464" s="87">
        <v>4</v>
      </c>
      <c r="D464" s="87" t="s">
        <v>77</v>
      </c>
      <c r="E464" s="88" t="s">
        <v>121</v>
      </c>
      <c r="F464" s="87">
        <v>11</v>
      </c>
      <c r="G464" s="87" t="s">
        <v>78</v>
      </c>
      <c r="H464" s="88" t="s">
        <v>122</v>
      </c>
      <c r="I464" s="89" t="s">
        <v>92</v>
      </c>
      <c r="J464" s="89" t="s">
        <v>80</v>
      </c>
      <c r="K464" s="89" t="s">
        <v>93</v>
      </c>
      <c r="L464" s="89" t="s">
        <v>82</v>
      </c>
      <c r="M464" s="89" t="s">
        <v>82</v>
      </c>
      <c r="N464" s="87">
        <v>11</v>
      </c>
      <c r="O464" s="87">
        <v>7</v>
      </c>
      <c r="P464" s="87">
        <v>11</v>
      </c>
      <c r="Q464" s="87">
        <v>8</v>
      </c>
      <c r="R464" s="87">
        <v>11</v>
      </c>
      <c r="S464" s="87">
        <v>4</v>
      </c>
      <c r="T464" s="87">
        <v>0</v>
      </c>
      <c r="U464" s="87">
        <v>0</v>
      </c>
      <c r="V464" s="87">
        <v>0</v>
      </c>
      <c r="W464" s="87">
        <v>0</v>
      </c>
      <c r="X464" s="90">
        <v>1</v>
      </c>
      <c r="Y464" s="90">
        <v>1</v>
      </c>
      <c r="Z464" s="90">
        <v>1</v>
      </c>
      <c r="AA464" s="90">
        <v>0</v>
      </c>
      <c r="AB464" s="90">
        <v>0</v>
      </c>
      <c r="AC464" s="90">
        <v>0</v>
      </c>
      <c r="AD464" s="90">
        <v>0</v>
      </c>
      <c r="AE464" s="90">
        <v>0</v>
      </c>
      <c r="AF464" s="90">
        <v>0</v>
      </c>
      <c r="AG464" s="90">
        <v>0</v>
      </c>
      <c r="AH464" s="91">
        <v>3</v>
      </c>
      <c r="AI464" s="91" t="s">
        <v>83</v>
      </c>
      <c r="AJ464" s="91">
        <v>0</v>
      </c>
      <c r="AK464" s="128">
        <f>RANK(AH464,AH464:AJ464,1)-1</f>
        <v>1</v>
      </c>
      <c r="AL464" s="128">
        <f>RANK(AJ464,AH464:AJ464,1)-1</f>
        <v>0</v>
      </c>
    </row>
    <row r="465" spans="1:46" s="109" customFormat="1">
      <c r="A465" s="116">
        <f t="shared" si="703"/>
        <v>47</v>
      </c>
      <c r="B465" s="87">
        <v>463</v>
      </c>
      <c r="C465" s="87">
        <v>5</v>
      </c>
      <c r="D465" s="87" t="s">
        <v>84</v>
      </c>
      <c r="E465" s="88" t="s">
        <v>123</v>
      </c>
      <c r="F465" s="87">
        <v>10</v>
      </c>
      <c r="G465" s="87" t="s">
        <v>85</v>
      </c>
      <c r="H465" s="88" t="s">
        <v>124</v>
      </c>
      <c r="I465" s="89" t="s">
        <v>81</v>
      </c>
      <c r="J465" s="89" t="s">
        <v>93</v>
      </c>
      <c r="K465" s="89" t="s">
        <v>81</v>
      </c>
      <c r="L465" s="89" t="s">
        <v>82</v>
      </c>
      <c r="M465" s="89" t="s">
        <v>82</v>
      </c>
      <c r="N465" s="87">
        <v>11</v>
      </c>
      <c r="O465" s="87">
        <v>3</v>
      </c>
      <c r="P465" s="87">
        <v>11</v>
      </c>
      <c r="Q465" s="87">
        <v>4</v>
      </c>
      <c r="R465" s="87">
        <v>11</v>
      </c>
      <c r="S465" s="87">
        <v>3</v>
      </c>
      <c r="T465" s="87">
        <v>0</v>
      </c>
      <c r="U465" s="87">
        <v>0</v>
      </c>
      <c r="V465" s="87">
        <v>0</v>
      </c>
      <c r="W465" s="87">
        <v>0</v>
      </c>
      <c r="X465" s="90">
        <v>1</v>
      </c>
      <c r="Y465" s="90">
        <v>1</v>
      </c>
      <c r="Z465" s="90">
        <v>1</v>
      </c>
      <c r="AA465" s="90">
        <v>0</v>
      </c>
      <c r="AB465" s="90">
        <v>0</v>
      </c>
      <c r="AC465" s="90">
        <v>0</v>
      </c>
      <c r="AD465" s="90">
        <v>0</v>
      </c>
      <c r="AE465" s="90">
        <v>0</v>
      </c>
      <c r="AF465" s="90">
        <v>0</v>
      </c>
      <c r="AG465" s="90">
        <v>0</v>
      </c>
      <c r="AH465" s="91">
        <v>3</v>
      </c>
      <c r="AI465" s="91" t="s">
        <v>83</v>
      </c>
      <c r="AJ465" s="91">
        <v>0</v>
      </c>
      <c r="AK465" s="128">
        <f>RANK(AH465,AH465:AJ465,1)-1</f>
        <v>1</v>
      </c>
      <c r="AL465" s="128">
        <f>RANK(AJ465,AH465:AJ465,1)-1</f>
        <v>0</v>
      </c>
    </row>
    <row r="466" spans="1:46" s="109" customFormat="1">
      <c r="A466" s="116">
        <f t="shared" si="703"/>
        <v>47</v>
      </c>
      <c r="B466" s="87">
        <v>464</v>
      </c>
      <c r="C466" s="87">
        <v>6</v>
      </c>
      <c r="D466" s="87" t="s">
        <v>87</v>
      </c>
      <c r="E466" s="88" t="s">
        <v>125</v>
      </c>
      <c r="F466" s="87">
        <v>12</v>
      </c>
      <c r="G466" s="87" t="s">
        <v>88</v>
      </c>
      <c r="H466" s="88" t="s">
        <v>126</v>
      </c>
      <c r="I466" s="89" t="s">
        <v>101</v>
      </c>
      <c r="J466" s="89" t="s">
        <v>101</v>
      </c>
      <c r="K466" s="89" t="s">
        <v>81</v>
      </c>
      <c r="L466" s="89" t="s">
        <v>82</v>
      </c>
      <c r="M466" s="89" t="s">
        <v>82</v>
      </c>
      <c r="N466" s="87">
        <v>11</v>
      </c>
      <c r="O466" s="87">
        <v>2</v>
      </c>
      <c r="P466" s="87">
        <v>11</v>
      </c>
      <c r="Q466" s="87">
        <v>2</v>
      </c>
      <c r="R466" s="87">
        <v>11</v>
      </c>
      <c r="S466" s="87">
        <v>3</v>
      </c>
      <c r="T466" s="87">
        <v>0</v>
      </c>
      <c r="U466" s="87">
        <v>0</v>
      </c>
      <c r="V466" s="87">
        <v>0</v>
      </c>
      <c r="W466" s="87">
        <v>0</v>
      </c>
      <c r="X466" s="90">
        <v>1</v>
      </c>
      <c r="Y466" s="90">
        <v>1</v>
      </c>
      <c r="Z466" s="90">
        <v>1</v>
      </c>
      <c r="AA466" s="90">
        <v>0</v>
      </c>
      <c r="AB466" s="90">
        <v>0</v>
      </c>
      <c r="AC466" s="90">
        <v>0</v>
      </c>
      <c r="AD466" s="90">
        <v>0</v>
      </c>
      <c r="AE466" s="90">
        <v>0</v>
      </c>
      <c r="AF466" s="90">
        <v>0</v>
      </c>
      <c r="AG466" s="90">
        <v>0</v>
      </c>
      <c r="AH466" s="91">
        <v>3</v>
      </c>
      <c r="AI466" s="91" t="s">
        <v>83</v>
      </c>
      <c r="AJ466" s="91">
        <v>0</v>
      </c>
      <c r="AK466" s="128">
        <f>RANK(AH466,AH466:AJ466,1)-1</f>
        <v>1</v>
      </c>
      <c r="AL466" s="128">
        <f>RANK(AJ466,AH466:AJ466,1)-1</f>
        <v>0</v>
      </c>
    </row>
    <row r="467" spans="1:46" s="109" customFormat="1">
      <c r="A467" s="116">
        <f t="shared" si="703"/>
        <v>47</v>
      </c>
      <c r="B467" s="87">
        <v>465</v>
      </c>
      <c r="C467" s="92">
        <v>5</v>
      </c>
      <c r="D467" s="87"/>
      <c r="E467" s="88" t="s">
        <v>123</v>
      </c>
      <c r="F467" s="92">
        <v>11</v>
      </c>
      <c r="G467" s="87"/>
      <c r="H467" s="88" t="s">
        <v>122</v>
      </c>
      <c r="I467" s="291" t="s">
        <v>93</v>
      </c>
      <c r="J467" s="291" t="s">
        <v>101</v>
      </c>
      <c r="K467" s="291" t="s">
        <v>81</v>
      </c>
      <c r="L467" s="291" t="s">
        <v>82</v>
      </c>
      <c r="M467" s="291" t="s">
        <v>82</v>
      </c>
      <c r="N467" s="285">
        <v>11</v>
      </c>
      <c r="O467" s="285">
        <v>4</v>
      </c>
      <c r="P467" s="285">
        <v>11</v>
      </c>
      <c r="Q467" s="285">
        <v>2</v>
      </c>
      <c r="R467" s="285">
        <v>11</v>
      </c>
      <c r="S467" s="285">
        <v>3</v>
      </c>
      <c r="T467" s="285">
        <v>0</v>
      </c>
      <c r="U467" s="285">
        <v>0</v>
      </c>
      <c r="V467" s="285">
        <v>0</v>
      </c>
      <c r="W467" s="285">
        <v>0</v>
      </c>
      <c r="X467" s="293">
        <v>1</v>
      </c>
      <c r="Y467" s="293">
        <v>1</v>
      </c>
      <c r="Z467" s="293">
        <v>1</v>
      </c>
      <c r="AA467" s="293">
        <v>0</v>
      </c>
      <c r="AB467" s="293">
        <v>0</v>
      </c>
      <c r="AC467" s="293">
        <v>0</v>
      </c>
      <c r="AD467" s="293">
        <v>0</v>
      </c>
      <c r="AE467" s="293">
        <v>0</v>
      </c>
      <c r="AF467" s="293">
        <v>0</v>
      </c>
      <c r="AG467" s="293">
        <v>0</v>
      </c>
      <c r="AH467" s="295">
        <v>3</v>
      </c>
      <c r="AI467" s="295" t="s">
        <v>83</v>
      </c>
      <c r="AJ467" s="295">
        <v>0</v>
      </c>
      <c r="AK467" s="298">
        <f>RANK(AH467,AH467:AJ467,1)-1</f>
        <v>1</v>
      </c>
      <c r="AL467" s="299">
        <f>RANK(AJ467,AH467:AJ467,1)-1</f>
        <v>0</v>
      </c>
    </row>
    <row r="468" spans="1:46" s="109" customFormat="1">
      <c r="A468" s="116">
        <f t="shared" si="703"/>
        <v>47</v>
      </c>
      <c r="B468" s="87">
        <v>466</v>
      </c>
      <c r="C468" s="92">
        <v>6</v>
      </c>
      <c r="D468" s="87"/>
      <c r="E468" s="88" t="s">
        <v>125</v>
      </c>
      <c r="F468" s="92">
        <v>10</v>
      </c>
      <c r="G468" s="87"/>
      <c r="H468" s="88" t="s">
        <v>124</v>
      </c>
      <c r="I468" s="291"/>
      <c r="J468" s="291"/>
      <c r="K468" s="291"/>
      <c r="L468" s="291"/>
      <c r="M468" s="291"/>
      <c r="N468" s="286"/>
      <c r="O468" s="286"/>
      <c r="P468" s="286"/>
      <c r="Q468" s="286"/>
      <c r="R468" s="286"/>
      <c r="S468" s="286"/>
      <c r="T468" s="286"/>
      <c r="U468" s="286"/>
      <c r="V468" s="286"/>
      <c r="W468" s="286"/>
      <c r="X468" s="294"/>
      <c r="Y468" s="294"/>
      <c r="Z468" s="294"/>
      <c r="AA468" s="294"/>
      <c r="AB468" s="294"/>
      <c r="AC468" s="294"/>
      <c r="AD468" s="294"/>
      <c r="AE468" s="294"/>
      <c r="AF468" s="294"/>
      <c r="AG468" s="294"/>
      <c r="AH468" s="296"/>
      <c r="AI468" s="296"/>
      <c r="AJ468" s="296"/>
      <c r="AK468" s="298"/>
      <c r="AL468" s="299"/>
    </row>
    <row r="469" spans="1:46" s="109" customFormat="1">
      <c r="A469" s="116">
        <f t="shared" si="703"/>
        <v>47</v>
      </c>
      <c r="B469" s="87">
        <v>467</v>
      </c>
      <c r="C469" s="87">
        <v>4</v>
      </c>
      <c r="D469" s="87" t="s">
        <v>77</v>
      </c>
      <c r="E469" s="88" t="s">
        <v>121</v>
      </c>
      <c r="F469" s="87">
        <v>10</v>
      </c>
      <c r="G469" s="87" t="s">
        <v>85</v>
      </c>
      <c r="H469" s="88" t="s">
        <v>124</v>
      </c>
      <c r="I469" s="89" t="s">
        <v>82</v>
      </c>
      <c r="J469" s="89" t="s">
        <v>82</v>
      </c>
      <c r="K469" s="89" t="s">
        <v>82</v>
      </c>
      <c r="L469" s="89" t="s">
        <v>82</v>
      </c>
      <c r="M469" s="89" t="s">
        <v>82</v>
      </c>
      <c r="N469" s="87">
        <v>0</v>
      </c>
      <c r="O469" s="87">
        <v>0</v>
      </c>
      <c r="P469" s="87">
        <v>0</v>
      </c>
      <c r="Q469" s="87">
        <v>0</v>
      </c>
      <c r="R469" s="87">
        <v>0</v>
      </c>
      <c r="S469" s="87">
        <v>0</v>
      </c>
      <c r="T469" s="87">
        <v>0</v>
      </c>
      <c r="U469" s="87">
        <v>0</v>
      </c>
      <c r="V469" s="87">
        <v>0</v>
      </c>
      <c r="W469" s="87">
        <v>0</v>
      </c>
      <c r="X469" s="90">
        <v>0</v>
      </c>
      <c r="Y469" s="90">
        <v>0</v>
      </c>
      <c r="Z469" s="90">
        <v>0</v>
      </c>
      <c r="AA469" s="90">
        <v>0</v>
      </c>
      <c r="AB469" s="90">
        <v>0</v>
      </c>
      <c r="AC469" s="90">
        <v>0</v>
      </c>
      <c r="AD469" s="90">
        <v>0</v>
      </c>
      <c r="AE469" s="90">
        <v>0</v>
      </c>
      <c r="AF469" s="90">
        <v>0</v>
      </c>
      <c r="AG469" s="90">
        <v>0</v>
      </c>
      <c r="AH469" s="91">
        <v>0</v>
      </c>
      <c r="AI469" s="91" t="s">
        <v>83</v>
      </c>
      <c r="AJ469" s="91">
        <v>0</v>
      </c>
      <c r="AK469" s="128">
        <f>RANK(AH469,AH469:AJ469,1)-1</f>
        <v>0</v>
      </c>
      <c r="AL469" s="128">
        <f>RANK(AJ469,AH469:AJ469,1)-1</f>
        <v>0</v>
      </c>
      <c r="AM469" s="114"/>
      <c r="AN469" s="114"/>
      <c r="AO469" s="139"/>
      <c r="AP469" s="139"/>
      <c r="AQ469" s="139"/>
      <c r="AR469" s="139"/>
    </row>
    <row r="470" spans="1:46">
      <c r="A470" s="116">
        <f t="shared" si="703"/>
        <v>47</v>
      </c>
      <c r="B470" s="87">
        <v>468</v>
      </c>
      <c r="C470" s="93">
        <v>6</v>
      </c>
      <c r="D470" s="93" t="s">
        <v>87</v>
      </c>
      <c r="E470" s="88" t="s">
        <v>125</v>
      </c>
      <c r="F470" s="93">
        <v>11</v>
      </c>
      <c r="G470" s="93" t="s">
        <v>78</v>
      </c>
      <c r="H470" s="88" t="s">
        <v>122</v>
      </c>
      <c r="I470" s="89" t="s">
        <v>82</v>
      </c>
      <c r="J470" s="89" t="s">
        <v>82</v>
      </c>
      <c r="K470" s="89" t="s">
        <v>82</v>
      </c>
      <c r="L470" s="89" t="s">
        <v>82</v>
      </c>
      <c r="M470" s="89" t="s">
        <v>82</v>
      </c>
      <c r="N470" s="87">
        <v>0</v>
      </c>
      <c r="O470" s="87">
        <v>0</v>
      </c>
      <c r="P470" s="87">
        <v>0</v>
      </c>
      <c r="Q470" s="87">
        <v>0</v>
      </c>
      <c r="R470" s="87">
        <v>0</v>
      </c>
      <c r="S470" s="87">
        <v>0</v>
      </c>
      <c r="T470" s="87">
        <v>0</v>
      </c>
      <c r="U470" s="87">
        <v>0</v>
      </c>
      <c r="V470" s="87">
        <v>0</v>
      </c>
      <c r="W470" s="87">
        <v>0</v>
      </c>
      <c r="X470" s="90">
        <v>0</v>
      </c>
      <c r="Y470" s="90">
        <v>0</v>
      </c>
      <c r="Z470" s="90">
        <v>0</v>
      </c>
      <c r="AA470" s="90">
        <v>0</v>
      </c>
      <c r="AB470" s="90">
        <v>0</v>
      </c>
      <c r="AC470" s="90">
        <v>0</v>
      </c>
      <c r="AD470" s="90">
        <v>0</v>
      </c>
      <c r="AE470" s="90">
        <v>0</v>
      </c>
      <c r="AF470" s="90">
        <v>0</v>
      </c>
      <c r="AG470" s="90">
        <v>0</v>
      </c>
      <c r="AH470" s="91">
        <v>0</v>
      </c>
      <c r="AI470" s="91" t="s">
        <v>83</v>
      </c>
      <c r="AJ470" s="91">
        <v>0</v>
      </c>
      <c r="AK470" s="128">
        <f>RANK(AH470,AH470:AJ470,1)-1</f>
        <v>0</v>
      </c>
      <c r="AL470" s="128">
        <f>RANK(AJ470,AH470:AJ470,1)-1</f>
        <v>0</v>
      </c>
      <c r="AT470"/>
    </row>
    <row r="471" spans="1:46">
      <c r="A471" s="153">
        <f t="shared" si="703"/>
        <v>47</v>
      </c>
      <c r="B471" s="96">
        <v>469</v>
      </c>
      <c r="C471" s="94">
        <v>5</v>
      </c>
      <c r="D471" s="94" t="s">
        <v>84</v>
      </c>
      <c r="E471" s="95" t="s">
        <v>123</v>
      </c>
      <c r="F471" s="94">
        <v>12</v>
      </c>
      <c r="G471" s="94" t="s">
        <v>88</v>
      </c>
      <c r="H471" s="95" t="s">
        <v>126</v>
      </c>
      <c r="I471" s="89" t="s">
        <v>82</v>
      </c>
      <c r="J471" s="89" t="s">
        <v>82</v>
      </c>
      <c r="K471" s="89" t="s">
        <v>82</v>
      </c>
      <c r="L471" s="89" t="s">
        <v>82</v>
      </c>
      <c r="M471" s="89" t="s">
        <v>82</v>
      </c>
      <c r="N471" s="96">
        <v>0</v>
      </c>
      <c r="O471" s="96">
        <v>0</v>
      </c>
      <c r="P471" s="96">
        <v>0</v>
      </c>
      <c r="Q471" s="96">
        <v>0</v>
      </c>
      <c r="R471" s="96">
        <v>0</v>
      </c>
      <c r="S471" s="96">
        <v>0</v>
      </c>
      <c r="T471" s="96">
        <v>0</v>
      </c>
      <c r="U471" s="96">
        <v>0</v>
      </c>
      <c r="V471" s="96">
        <v>0</v>
      </c>
      <c r="W471" s="96">
        <v>0</v>
      </c>
      <c r="X471" s="97">
        <v>0</v>
      </c>
      <c r="Y471" s="97">
        <v>0</v>
      </c>
      <c r="Z471" s="97">
        <v>0</v>
      </c>
      <c r="AA471" s="97">
        <v>0</v>
      </c>
      <c r="AB471" s="97">
        <v>0</v>
      </c>
      <c r="AC471" s="97">
        <v>0</v>
      </c>
      <c r="AD471" s="97">
        <v>0</v>
      </c>
      <c r="AE471" s="97">
        <v>0</v>
      </c>
      <c r="AF471" s="97">
        <v>0</v>
      </c>
      <c r="AG471" s="97">
        <v>0</v>
      </c>
      <c r="AH471" s="98">
        <v>0</v>
      </c>
      <c r="AI471" s="98" t="s">
        <v>83</v>
      </c>
      <c r="AJ471" s="98">
        <v>0</v>
      </c>
      <c r="AK471" s="128">
        <f>RANK(AH471,AH471:AJ471,1)-1</f>
        <v>0</v>
      </c>
      <c r="AL471" s="128">
        <f>RANK(AJ471,AH471:AJ471,1)-1</f>
        <v>0</v>
      </c>
      <c r="AM471" s="142">
        <v>1</v>
      </c>
      <c r="AN471" s="142">
        <v>1</v>
      </c>
      <c r="AT471"/>
    </row>
    <row r="472" spans="1:46">
      <c r="A472" s="154">
        <f t="shared" si="703"/>
        <v>47</v>
      </c>
      <c r="B472" s="101">
        <v>470</v>
      </c>
      <c r="C472" s="99"/>
      <c r="D472" s="99"/>
      <c r="E472" s="99"/>
      <c r="F472" s="99"/>
      <c r="G472" s="99"/>
      <c r="H472" s="99"/>
      <c r="I472" s="100"/>
      <c r="J472" s="100"/>
      <c r="K472" s="100"/>
      <c r="L472" s="100"/>
      <c r="M472" s="100"/>
      <c r="N472" s="101"/>
      <c r="O472" s="101"/>
      <c r="P472" s="101"/>
      <c r="Q472" s="101"/>
      <c r="R472" s="101"/>
      <c r="S472" s="101"/>
      <c r="T472" s="101"/>
      <c r="U472" s="101"/>
      <c r="V472" s="101"/>
      <c r="W472" s="101"/>
      <c r="X472" s="102"/>
      <c r="Y472" s="102"/>
      <c r="Z472" s="102"/>
      <c r="AA472" s="102"/>
      <c r="AB472" s="102"/>
      <c r="AC472" s="102"/>
      <c r="AD472" s="102"/>
      <c r="AE472" s="102"/>
      <c r="AF472" s="102"/>
      <c r="AG472" s="102"/>
      <c r="AH472" s="253">
        <v>4</v>
      </c>
      <c r="AI472" s="253"/>
      <c r="AJ472" s="254">
        <v>0</v>
      </c>
      <c r="AK472" s="144">
        <f>SUM(AK464:AK471)</f>
        <v>4</v>
      </c>
      <c r="AL472" s="144">
        <f>SUM(AL464:AL471)</f>
        <v>0</v>
      </c>
      <c r="AM472" s="145" t="str">
        <f>IF(OR(ISNA(E464),AK472=AL472),"",IF(D463&lt;G463,AK472&amp;" - "&amp;AL472,AL472&amp;" - "&amp;AK472))</f>
        <v>0 - 4</v>
      </c>
      <c r="AN472" s="145">
        <f>IF(OR(ISNA(E464),AK472=AL472),"",IF(VALUE(LEFT(AM472))&gt;VALUE(RIGHT(AM472)),2,1))</f>
        <v>1</v>
      </c>
      <c r="AT472"/>
    </row>
    <row r="473" spans="1:46" s="109" customFormat="1">
      <c r="A473" s="152">
        <f>A463+1</f>
        <v>48</v>
      </c>
      <c r="B473" s="79">
        <v>471</v>
      </c>
      <c r="C473" s="79">
        <v>3</v>
      </c>
      <c r="D473" s="80">
        <v>8</v>
      </c>
      <c r="E473" s="81" t="s">
        <v>18</v>
      </c>
      <c r="F473" s="79">
        <v>9</v>
      </c>
      <c r="G473" s="80">
        <v>5</v>
      </c>
      <c r="H473" s="81" t="s">
        <v>57</v>
      </c>
      <c r="I473" s="82"/>
      <c r="J473" s="83"/>
      <c r="K473" s="83"/>
      <c r="L473" s="83"/>
      <c r="M473" s="83"/>
      <c r="N473" s="84"/>
      <c r="O473" s="84"/>
      <c r="P473" s="84"/>
      <c r="Q473" s="84"/>
      <c r="R473" s="84"/>
      <c r="S473" s="84"/>
      <c r="T473" s="84"/>
      <c r="U473" s="84"/>
      <c r="V473" s="84"/>
      <c r="W473" s="84"/>
      <c r="X473" s="85"/>
      <c r="Y473" s="85"/>
      <c r="Z473" s="85"/>
      <c r="AA473" s="85"/>
      <c r="AB473" s="85"/>
      <c r="AC473" s="85"/>
      <c r="AD473" s="85"/>
      <c r="AE473" s="85"/>
      <c r="AF473" s="85"/>
      <c r="AG473" s="85"/>
      <c r="AH473" s="85"/>
      <c r="AI473" s="85"/>
      <c r="AJ473" s="86"/>
      <c r="AO473" s="109" t="s">
        <v>132</v>
      </c>
      <c r="AP473" s="109" t="s">
        <v>132</v>
      </c>
    </row>
    <row r="474" spans="1:46" s="109" customFormat="1">
      <c r="A474" s="116">
        <f t="shared" ref="A474:A482" si="704">A464+1</f>
        <v>48</v>
      </c>
      <c r="B474" s="87">
        <v>472</v>
      </c>
      <c r="C474" s="87">
        <v>4</v>
      </c>
      <c r="D474" s="87" t="s">
        <v>77</v>
      </c>
      <c r="E474" s="88" t="e">
        <v>#N/A</v>
      </c>
      <c r="F474" s="87">
        <v>11</v>
      </c>
      <c r="G474" s="87" t="s">
        <v>78</v>
      </c>
      <c r="H474" s="88" t="e">
        <v>#N/A</v>
      </c>
      <c r="I474" s="89" t="s">
        <v>82</v>
      </c>
      <c r="J474" s="89" t="s">
        <v>82</v>
      </c>
      <c r="K474" s="89" t="s">
        <v>82</v>
      </c>
      <c r="L474" s="89" t="s">
        <v>82</v>
      </c>
      <c r="M474" s="89" t="s">
        <v>82</v>
      </c>
      <c r="N474" s="87">
        <v>0</v>
      </c>
      <c r="O474" s="87">
        <v>0</v>
      </c>
      <c r="P474" s="87">
        <v>0</v>
      </c>
      <c r="Q474" s="87">
        <v>0</v>
      </c>
      <c r="R474" s="87">
        <v>0</v>
      </c>
      <c r="S474" s="87">
        <v>0</v>
      </c>
      <c r="T474" s="87">
        <v>0</v>
      </c>
      <c r="U474" s="87">
        <v>0</v>
      </c>
      <c r="V474" s="87">
        <v>0</v>
      </c>
      <c r="W474" s="87">
        <v>0</v>
      </c>
      <c r="X474" s="90">
        <v>0</v>
      </c>
      <c r="Y474" s="90">
        <v>0</v>
      </c>
      <c r="Z474" s="90">
        <v>0</v>
      </c>
      <c r="AA474" s="90">
        <v>0</v>
      </c>
      <c r="AB474" s="90">
        <v>0</v>
      </c>
      <c r="AC474" s="90">
        <v>0</v>
      </c>
      <c r="AD474" s="90">
        <v>0</v>
      </c>
      <c r="AE474" s="90">
        <v>0</v>
      </c>
      <c r="AF474" s="90">
        <v>0</v>
      </c>
      <c r="AG474" s="90">
        <v>0</v>
      </c>
      <c r="AH474" s="91">
        <v>0</v>
      </c>
      <c r="AI474" s="91" t="s">
        <v>83</v>
      </c>
      <c r="AJ474" s="91">
        <v>0</v>
      </c>
      <c r="AK474" s="128">
        <f>RANK(AH474,AH474:AJ474,1)-1</f>
        <v>0</v>
      </c>
      <c r="AL474" s="128">
        <f>RANK(AJ474,AH474:AJ474,1)-1</f>
        <v>0</v>
      </c>
    </row>
    <row r="475" spans="1:46" s="109" customFormat="1">
      <c r="A475" s="116">
        <f t="shared" si="704"/>
        <v>48</v>
      </c>
      <c r="B475" s="87">
        <v>473</v>
      </c>
      <c r="C475" s="87">
        <v>5</v>
      </c>
      <c r="D475" s="87" t="s">
        <v>84</v>
      </c>
      <c r="E475" s="88" t="e">
        <v>#N/A</v>
      </c>
      <c r="F475" s="87">
        <v>10</v>
      </c>
      <c r="G475" s="87" t="s">
        <v>85</v>
      </c>
      <c r="H475" s="88" t="e">
        <v>#N/A</v>
      </c>
      <c r="I475" s="89" t="s">
        <v>82</v>
      </c>
      <c r="J475" s="89" t="s">
        <v>82</v>
      </c>
      <c r="K475" s="89" t="s">
        <v>82</v>
      </c>
      <c r="L475" s="89" t="s">
        <v>82</v>
      </c>
      <c r="M475" s="89" t="s">
        <v>82</v>
      </c>
      <c r="N475" s="87">
        <v>0</v>
      </c>
      <c r="O475" s="87">
        <v>0</v>
      </c>
      <c r="P475" s="87">
        <v>0</v>
      </c>
      <c r="Q475" s="87">
        <v>0</v>
      </c>
      <c r="R475" s="87">
        <v>0</v>
      </c>
      <c r="S475" s="87">
        <v>0</v>
      </c>
      <c r="T475" s="87">
        <v>0</v>
      </c>
      <c r="U475" s="87">
        <v>0</v>
      </c>
      <c r="V475" s="87">
        <v>0</v>
      </c>
      <c r="W475" s="87">
        <v>0</v>
      </c>
      <c r="X475" s="90">
        <v>0</v>
      </c>
      <c r="Y475" s="90">
        <v>0</v>
      </c>
      <c r="Z475" s="90">
        <v>0</v>
      </c>
      <c r="AA475" s="90">
        <v>0</v>
      </c>
      <c r="AB475" s="90">
        <v>0</v>
      </c>
      <c r="AC475" s="90">
        <v>0</v>
      </c>
      <c r="AD475" s="90">
        <v>0</v>
      </c>
      <c r="AE475" s="90">
        <v>0</v>
      </c>
      <c r="AF475" s="90">
        <v>0</v>
      </c>
      <c r="AG475" s="90">
        <v>0</v>
      </c>
      <c r="AH475" s="91">
        <v>0</v>
      </c>
      <c r="AI475" s="91" t="s">
        <v>83</v>
      </c>
      <c r="AJ475" s="91">
        <v>0</v>
      </c>
      <c r="AK475" s="128">
        <f>RANK(AH475,AH475:AJ475,1)-1</f>
        <v>0</v>
      </c>
      <c r="AL475" s="128">
        <f>RANK(AJ475,AH475:AJ475,1)-1</f>
        <v>0</v>
      </c>
    </row>
    <row r="476" spans="1:46" s="109" customFormat="1">
      <c r="A476" s="116">
        <f t="shared" si="704"/>
        <v>48</v>
      </c>
      <c r="B476" s="87">
        <v>474</v>
      </c>
      <c r="C476" s="87">
        <v>6</v>
      </c>
      <c r="D476" s="87" t="s">
        <v>87</v>
      </c>
      <c r="E476" s="88" t="e">
        <v>#N/A</v>
      </c>
      <c r="F476" s="87">
        <v>12</v>
      </c>
      <c r="G476" s="87" t="s">
        <v>88</v>
      </c>
      <c r="H476" s="88" t="e">
        <v>#N/A</v>
      </c>
      <c r="I476" s="89" t="s">
        <v>82</v>
      </c>
      <c r="J476" s="89" t="s">
        <v>82</v>
      </c>
      <c r="K476" s="89" t="s">
        <v>82</v>
      </c>
      <c r="L476" s="89" t="s">
        <v>82</v>
      </c>
      <c r="M476" s="89" t="s">
        <v>82</v>
      </c>
      <c r="N476" s="87">
        <v>0</v>
      </c>
      <c r="O476" s="87">
        <v>0</v>
      </c>
      <c r="P476" s="87">
        <v>0</v>
      </c>
      <c r="Q476" s="87">
        <v>0</v>
      </c>
      <c r="R476" s="87">
        <v>0</v>
      </c>
      <c r="S476" s="87">
        <v>0</v>
      </c>
      <c r="T476" s="87">
        <v>0</v>
      </c>
      <c r="U476" s="87">
        <v>0</v>
      </c>
      <c r="V476" s="87">
        <v>0</v>
      </c>
      <c r="W476" s="87">
        <v>0</v>
      </c>
      <c r="X476" s="90">
        <v>0</v>
      </c>
      <c r="Y476" s="90">
        <v>0</v>
      </c>
      <c r="Z476" s="90">
        <v>0</v>
      </c>
      <c r="AA476" s="90">
        <v>0</v>
      </c>
      <c r="AB476" s="90">
        <v>0</v>
      </c>
      <c r="AC476" s="90">
        <v>0</v>
      </c>
      <c r="AD476" s="90">
        <v>0</v>
      </c>
      <c r="AE476" s="90">
        <v>0</v>
      </c>
      <c r="AF476" s="90">
        <v>0</v>
      </c>
      <c r="AG476" s="90">
        <v>0</v>
      </c>
      <c r="AH476" s="91">
        <v>0</v>
      </c>
      <c r="AI476" s="91" t="s">
        <v>83</v>
      </c>
      <c r="AJ476" s="91">
        <v>0</v>
      </c>
      <c r="AK476" s="128">
        <f>RANK(AH476,AH476:AJ476,1)-1</f>
        <v>0</v>
      </c>
      <c r="AL476" s="128">
        <f>RANK(AJ476,AH476:AJ476,1)-1</f>
        <v>0</v>
      </c>
    </row>
    <row r="477" spans="1:46" s="109" customFormat="1">
      <c r="A477" s="116">
        <f t="shared" si="704"/>
        <v>48</v>
      </c>
      <c r="B477" s="87">
        <v>475</v>
      </c>
      <c r="C477" s="92">
        <v>7</v>
      </c>
      <c r="D477" s="87"/>
      <c r="E477" s="88" t="e">
        <v>#N/A</v>
      </c>
      <c r="F477" s="92">
        <v>13</v>
      </c>
      <c r="G477" s="87"/>
      <c r="H477" s="88" t="e">
        <v>#N/A</v>
      </c>
      <c r="I477" s="291" t="s">
        <v>82</v>
      </c>
      <c r="J477" s="291" t="s">
        <v>82</v>
      </c>
      <c r="K477" s="291" t="s">
        <v>82</v>
      </c>
      <c r="L477" s="291" t="s">
        <v>82</v>
      </c>
      <c r="M477" s="291" t="s">
        <v>82</v>
      </c>
      <c r="N477" s="285">
        <v>0</v>
      </c>
      <c r="O477" s="285">
        <v>0</v>
      </c>
      <c r="P477" s="285">
        <v>0</v>
      </c>
      <c r="Q477" s="285">
        <v>0</v>
      </c>
      <c r="R477" s="285">
        <v>0</v>
      </c>
      <c r="S477" s="285">
        <v>0</v>
      </c>
      <c r="T477" s="285">
        <v>0</v>
      </c>
      <c r="U477" s="285">
        <v>0</v>
      </c>
      <c r="V477" s="285">
        <v>0</v>
      </c>
      <c r="W477" s="285">
        <v>0</v>
      </c>
      <c r="X477" s="293">
        <v>0</v>
      </c>
      <c r="Y477" s="293">
        <v>0</v>
      </c>
      <c r="Z477" s="293">
        <v>0</v>
      </c>
      <c r="AA477" s="293">
        <v>0</v>
      </c>
      <c r="AB477" s="293">
        <v>0</v>
      </c>
      <c r="AC477" s="293">
        <v>0</v>
      </c>
      <c r="AD477" s="293">
        <v>0</v>
      </c>
      <c r="AE477" s="293">
        <v>0</v>
      </c>
      <c r="AF477" s="293">
        <v>0</v>
      </c>
      <c r="AG477" s="293">
        <v>0</v>
      </c>
      <c r="AH477" s="295">
        <v>0</v>
      </c>
      <c r="AI477" s="295" t="s">
        <v>83</v>
      </c>
      <c r="AJ477" s="295">
        <v>0</v>
      </c>
      <c r="AK477" s="298">
        <f>RANK(AH477,AH477:AJ477,1)-1</f>
        <v>0</v>
      </c>
      <c r="AL477" s="299">
        <f>RANK(AJ477,AH477:AJ477,1)-1</f>
        <v>0</v>
      </c>
    </row>
    <row r="478" spans="1:46" s="109" customFormat="1">
      <c r="A478" s="116">
        <f t="shared" si="704"/>
        <v>48</v>
      </c>
      <c r="B478" s="87">
        <v>476</v>
      </c>
      <c r="C478" s="92">
        <v>8</v>
      </c>
      <c r="D478" s="87"/>
      <c r="E478" s="88" t="e">
        <v>#N/A</v>
      </c>
      <c r="F478" s="92">
        <v>14</v>
      </c>
      <c r="G478" s="87"/>
      <c r="H478" s="88" t="e">
        <v>#N/A</v>
      </c>
      <c r="I478" s="291"/>
      <c r="J478" s="291"/>
      <c r="K478" s="291"/>
      <c r="L478" s="291"/>
      <c r="M478" s="291"/>
      <c r="N478" s="286"/>
      <c r="O478" s="286"/>
      <c r="P478" s="286"/>
      <c r="Q478" s="286"/>
      <c r="R478" s="286"/>
      <c r="S478" s="286"/>
      <c r="T478" s="286"/>
      <c r="U478" s="286"/>
      <c r="V478" s="286"/>
      <c r="W478" s="286"/>
      <c r="X478" s="294"/>
      <c r="Y478" s="294"/>
      <c r="Z478" s="294"/>
      <c r="AA478" s="294"/>
      <c r="AB478" s="294"/>
      <c r="AC478" s="294"/>
      <c r="AD478" s="294"/>
      <c r="AE478" s="294"/>
      <c r="AF478" s="294"/>
      <c r="AG478" s="294"/>
      <c r="AH478" s="296"/>
      <c r="AI478" s="296"/>
      <c r="AJ478" s="296"/>
      <c r="AK478" s="298"/>
      <c r="AL478" s="299"/>
    </row>
    <row r="479" spans="1:46" s="109" customFormat="1">
      <c r="A479" s="116">
        <f t="shared" si="704"/>
        <v>48</v>
      </c>
      <c r="B479" s="87">
        <v>477</v>
      </c>
      <c r="C479" s="87">
        <v>4</v>
      </c>
      <c r="D479" s="87" t="s">
        <v>77</v>
      </c>
      <c r="E479" s="88" t="e">
        <v>#N/A</v>
      </c>
      <c r="F479" s="87">
        <v>10</v>
      </c>
      <c r="G479" s="87" t="s">
        <v>85</v>
      </c>
      <c r="H479" s="88" t="e">
        <v>#N/A</v>
      </c>
      <c r="I479" s="89" t="s">
        <v>82</v>
      </c>
      <c r="J479" s="89" t="s">
        <v>82</v>
      </c>
      <c r="K479" s="89" t="s">
        <v>82</v>
      </c>
      <c r="L479" s="89" t="s">
        <v>82</v>
      </c>
      <c r="M479" s="89" t="s">
        <v>82</v>
      </c>
      <c r="N479" s="87">
        <v>0</v>
      </c>
      <c r="O479" s="87">
        <v>0</v>
      </c>
      <c r="P479" s="87">
        <v>0</v>
      </c>
      <c r="Q479" s="87">
        <v>0</v>
      </c>
      <c r="R479" s="87">
        <v>0</v>
      </c>
      <c r="S479" s="87">
        <v>0</v>
      </c>
      <c r="T479" s="87">
        <v>0</v>
      </c>
      <c r="U479" s="87">
        <v>0</v>
      </c>
      <c r="V479" s="87">
        <v>0</v>
      </c>
      <c r="W479" s="87">
        <v>0</v>
      </c>
      <c r="X479" s="90">
        <v>0</v>
      </c>
      <c r="Y479" s="90">
        <v>0</v>
      </c>
      <c r="Z479" s="90">
        <v>0</v>
      </c>
      <c r="AA479" s="90">
        <v>0</v>
      </c>
      <c r="AB479" s="90">
        <v>0</v>
      </c>
      <c r="AC479" s="90">
        <v>0</v>
      </c>
      <c r="AD479" s="90">
        <v>0</v>
      </c>
      <c r="AE479" s="90">
        <v>0</v>
      </c>
      <c r="AF479" s="90">
        <v>0</v>
      </c>
      <c r="AG479" s="90">
        <v>0</v>
      </c>
      <c r="AH479" s="91">
        <v>0</v>
      </c>
      <c r="AI479" s="91" t="s">
        <v>83</v>
      </c>
      <c r="AJ479" s="91">
        <v>0</v>
      </c>
      <c r="AK479" s="128">
        <f>RANK(AH479,AH479:AJ479,1)-1</f>
        <v>0</v>
      </c>
      <c r="AL479" s="128">
        <f>RANK(AJ479,AH479:AJ479,1)-1</f>
        <v>0</v>
      </c>
      <c r="AM479" s="114"/>
      <c r="AN479" s="114"/>
      <c r="AO479" s="139"/>
      <c r="AP479" s="139"/>
      <c r="AQ479" s="139"/>
      <c r="AR479" s="139"/>
    </row>
    <row r="480" spans="1:46">
      <c r="A480" s="116">
        <f t="shared" si="704"/>
        <v>48</v>
      </c>
      <c r="B480" s="87">
        <v>478</v>
      </c>
      <c r="C480" s="93">
        <v>6</v>
      </c>
      <c r="D480" s="93" t="s">
        <v>87</v>
      </c>
      <c r="E480" s="88" t="e">
        <v>#N/A</v>
      </c>
      <c r="F480" s="93">
        <v>11</v>
      </c>
      <c r="G480" s="93" t="s">
        <v>78</v>
      </c>
      <c r="H480" s="88" t="e">
        <v>#N/A</v>
      </c>
      <c r="I480" s="89" t="s">
        <v>82</v>
      </c>
      <c r="J480" s="89" t="s">
        <v>82</v>
      </c>
      <c r="K480" s="89" t="s">
        <v>82</v>
      </c>
      <c r="L480" s="89" t="s">
        <v>82</v>
      </c>
      <c r="M480" s="89" t="s">
        <v>82</v>
      </c>
      <c r="N480" s="87">
        <v>0</v>
      </c>
      <c r="O480" s="87">
        <v>0</v>
      </c>
      <c r="P480" s="87">
        <v>0</v>
      </c>
      <c r="Q480" s="87">
        <v>0</v>
      </c>
      <c r="R480" s="87">
        <v>0</v>
      </c>
      <c r="S480" s="87">
        <v>0</v>
      </c>
      <c r="T480" s="87">
        <v>0</v>
      </c>
      <c r="U480" s="87">
        <v>0</v>
      </c>
      <c r="V480" s="87">
        <v>0</v>
      </c>
      <c r="W480" s="87">
        <v>0</v>
      </c>
      <c r="X480" s="90">
        <v>0</v>
      </c>
      <c r="Y480" s="90">
        <v>0</v>
      </c>
      <c r="Z480" s="90">
        <v>0</v>
      </c>
      <c r="AA480" s="90">
        <v>0</v>
      </c>
      <c r="AB480" s="90">
        <v>0</v>
      </c>
      <c r="AC480" s="90">
        <v>0</v>
      </c>
      <c r="AD480" s="90">
        <v>0</v>
      </c>
      <c r="AE480" s="90">
        <v>0</v>
      </c>
      <c r="AF480" s="90">
        <v>0</v>
      </c>
      <c r="AG480" s="90">
        <v>0</v>
      </c>
      <c r="AH480" s="91">
        <v>0</v>
      </c>
      <c r="AI480" s="91" t="s">
        <v>83</v>
      </c>
      <c r="AJ480" s="91">
        <v>0</v>
      </c>
      <c r="AK480" s="128">
        <f>RANK(AH480,AH480:AJ480,1)-1</f>
        <v>0</v>
      </c>
      <c r="AL480" s="128">
        <f>RANK(AJ480,AH480:AJ480,1)-1</f>
        <v>0</v>
      </c>
      <c r="AT480"/>
    </row>
    <row r="481" spans="1:46">
      <c r="A481" s="153">
        <f t="shared" si="704"/>
        <v>48</v>
      </c>
      <c r="B481" s="96">
        <v>479</v>
      </c>
      <c r="C481" s="94">
        <v>5</v>
      </c>
      <c r="D481" s="94" t="s">
        <v>84</v>
      </c>
      <c r="E481" s="95" t="e">
        <v>#N/A</v>
      </c>
      <c r="F481" s="94">
        <v>12</v>
      </c>
      <c r="G481" s="94" t="s">
        <v>88</v>
      </c>
      <c r="H481" s="95" t="e">
        <v>#N/A</v>
      </c>
      <c r="I481" s="89" t="s">
        <v>82</v>
      </c>
      <c r="J481" s="89" t="s">
        <v>82</v>
      </c>
      <c r="K481" s="89" t="s">
        <v>82</v>
      </c>
      <c r="L481" s="89" t="s">
        <v>82</v>
      </c>
      <c r="M481" s="89" t="s">
        <v>82</v>
      </c>
      <c r="N481" s="96">
        <v>0</v>
      </c>
      <c r="O481" s="96">
        <v>0</v>
      </c>
      <c r="P481" s="96">
        <v>0</v>
      </c>
      <c r="Q481" s="96">
        <v>0</v>
      </c>
      <c r="R481" s="96">
        <v>0</v>
      </c>
      <c r="S481" s="96">
        <v>0</v>
      </c>
      <c r="T481" s="96">
        <v>0</v>
      </c>
      <c r="U481" s="96">
        <v>0</v>
      </c>
      <c r="V481" s="96">
        <v>0</v>
      </c>
      <c r="W481" s="96">
        <v>0</v>
      </c>
      <c r="X481" s="97">
        <v>0</v>
      </c>
      <c r="Y481" s="97">
        <v>0</v>
      </c>
      <c r="Z481" s="97">
        <v>0</v>
      </c>
      <c r="AA481" s="97">
        <v>0</v>
      </c>
      <c r="AB481" s="97">
        <v>0</v>
      </c>
      <c r="AC481" s="97">
        <v>0</v>
      </c>
      <c r="AD481" s="97">
        <v>0</v>
      </c>
      <c r="AE481" s="97">
        <v>0</v>
      </c>
      <c r="AF481" s="97">
        <v>0</v>
      </c>
      <c r="AG481" s="97">
        <v>0</v>
      </c>
      <c r="AH481" s="98">
        <v>0</v>
      </c>
      <c r="AI481" s="98" t="s">
        <v>83</v>
      </c>
      <c r="AJ481" s="98">
        <v>0</v>
      </c>
      <c r="AK481" s="128">
        <f>RANK(AH481,AH481:AJ481,1)-1</f>
        <v>0</v>
      </c>
      <c r="AL481" s="128">
        <f>RANK(AJ481,AH481:AJ481,1)-1</f>
        <v>0</v>
      </c>
      <c r="AM481" s="142">
        <v>1</v>
      </c>
      <c r="AN481" s="142">
        <v>1</v>
      </c>
      <c r="AT481"/>
    </row>
    <row r="482" spans="1:46">
      <c r="A482" s="154">
        <f t="shared" si="704"/>
        <v>48</v>
      </c>
      <c r="B482" s="101">
        <v>480</v>
      </c>
      <c r="C482" s="99"/>
      <c r="D482" s="99"/>
      <c r="E482" s="99"/>
      <c r="F482" s="99"/>
      <c r="G482" s="99"/>
      <c r="H482" s="99"/>
      <c r="I482" s="100"/>
      <c r="J482" s="100"/>
      <c r="K482" s="100"/>
      <c r="L482" s="100"/>
      <c r="M482" s="100"/>
      <c r="N482" s="101"/>
      <c r="O482" s="101"/>
      <c r="P482" s="101"/>
      <c r="Q482" s="101"/>
      <c r="R482" s="101"/>
      <c r="S482" s="101"/>
      <c r="T482" s="101"/>
      <c r="U482" s="101"/>
      <c r="V482" s="101"/>
      <c r="W482" s="101"/>
      <c r="X482" s="102"/>
      <c r="Y482" s="102"/>
      <c r="Z482" s="102"/>
      <c r="AA482" s="102"/>
      <c r="AB482" s="102"/>
      <c r="AC482" s="102"/>
      <c r="AD482" s="102"/>
      <c r="AE482" s="102"/>
      <c r="AF482" s="102"/>
      <c r="AG482" s="102"/>
      <c r="AH482" s="103"/>
      <c r="AI482" s="103"/>
      <c r="AJ482" s="104"/>
      <c r="AK482" s="144">
        <f>SUM(AK474:AK481)</f>
        <v>0</v>
      </c>
      <c r="AL482" s="144">
        <f>SUM(AL474:AL481)</f>
        <v>0</v>
      </c>
      <c r="AM482" s="145" t="str">
        <f>IF(OR(ISNA(E474),AK482=AL482),"",IF(D473&lt;G473,AK482&amp;" - "&amp;AL482,AL482&amp;" - "&amp;AK482))</f>
        <v/>
      </c>
      <c r="AN482" s="145" t="str">
        <f>IF(OR(ISNA(E474),AK482=AL482),"",IF(VALUE(LEFT(AM482))&gt;VALUE(RIGHT(AM482)),2,1))</f>
        <v/>
      </c>
      <c r="AT482"/>
    </row>
    <row r="483" spans="1:46" s="109" customFormat="1">
      <c r="A483" s="152">
        <f>A473+1</f>
        <v>49</v>
      </c>
      <c r="B483" s="79">
        <v>481</v>
      </c>
      <c r="C483" s="79">
        <v>3</v>
      </c>
      <c r="D483" s="80">
        <v>2</v>
      </c>
      <c r="E483" s="81" t="s">
        <v>39</v>
      </c>
      <c r="F483" s="79">
        <v>9</v>
      </c>
      <c r="G483" s="80">
        <v>4</v>
      </c>
      <c r="H483" s="81" t="s">
        <v>52</v>
      </c>
      <c r="I483" s="82"/>
      <c r="J483" s="83"/>
      <c r="K483" s="83"/>
      <c r="L483" s="83"/>
      <c r="M483" s="83"/>
      <c r="N483" s="84"/>
      <c r="O483" s="84"/>
      <c r="P483" s="84"/>
      <c r="Q483" s="84"/>
      <c r="R483" s="84"/>
      <c r="S483" s="84"/>
      <c r="T483" s="84"/>
      <c r="U483" s="84"/>
      <c r="V483" s="84"/>
      <c r="W483" s="84"/>
      <c r="X483" s="85"/>
      <c r="Y483" s="85"/>
      <c r="Z483" s="85"/>
      <c r="AA483" s="85"/>
      <c r="AB483" s="85"/>
      <c r="AC483" s="85"/>
      <c r="AD483" s="85"/>
      <c r="AE483" s="85"/>
      <c r="AF483" s="85"/>
      <c r="AG483" s="85"/>
      <c r="AH483" s="85"/>
      <c r="AI483" s="85"/>
      <c r="AJ483" s="86"/>
      <c r="AO483" s="109" t="s">
        <v>132</v>
      </c>
      <c r="AP483" s="109" t="s">
        <v>132</v>
      </c>
    </row>
    <row r="484" spans="1:46" s="109" customFormat="1">
      <c r="A484" s="116">
        <f t="shared" ref="A484:A492" si="705">A474+1</f>
        <v>49</v>
      </c>
      <c r="B484" s="87">
        <v>482</v>
      </c>
      <c r="C484" s="87">
        <v>4</v>
      </c>
      <c r="D484" s="87" t="s">
        <v>77</v>
      </c>
      <c r="E484" s="88" t="s">
        <v>109</v>
      </c>
      <c r="F484" s="87">
        <v>11</v>
      </c>
      <c r="G484" s="87" t="s">
        <v>78</v>
      </c>
      <c r="H484" s="88" t="s">
        <v>118</v>
      </c>
      <c r="I484" s="89" t="s">
        <v>86</v>
      </c>
      <c r="J484" s="89" t="s">
        <v>81</v>
      </c>
      <c r="K484" s="89" t="s">
        <v>94</v>
      </c>
      <c r="L484" s="89" t="s">
        <v>82</v>
      </c>
      <c r="M484" s="89" t="s">
        <v>82</v>
      </c>
      <c r="N484" s="87">
        <v>11</v>
      </c>
      <c r="O484" s="87">
        <v>6</v>
      </c>
      <c r="P484" s="87">
        <v>11</v>
      </c>
      <c r="Q484" s="87">
        <v>3</v>
      </c>
      <c r="R484" s="87">
        <v>11</v>
      </c>
      <c r="S484" s="87">
        <v>9</v>
      </c>
      <c r="T484" s="87">
        <v>0</v>
      </c>
      <c r="U484" s="87">
        <v>0</v>
      </c>
      <c r="V484" s="87">
        <v>0</v>
      </c>
      <c r="W484" s="87">
        <v>0</v>
      </c>
      <c r="X484" s="90">
        <v>1</v>
      </c>
      <c r="Y484" s="90">
        <v>1</v>
      </c>
      <c r="Z484" s="90">
        <v>1</v>
      </c>
      <c r="AA484" s="90">
        <v>0</v>
      </c>
      <c r="AB484" s="90">
        <v>0</v>
      </c>
      <c r="AC484" s="90">
        <v>0</v>
      </c>
      <c r="AD484" s="90">
        <v>0</v>
      </c>
      <c r="AE484" s="90">
        <v>0</v>
      </c>
      <c r="AF484" s="90">
        <v>0</v>
      </c>
      <c r="AG484" s="90">
        <v>0</v>
      </c>
      <c r="AH484" s="91">
        <v>3</v>
      </c>
      <c r="AI484" s="91" t="s">
        <v>83</v>
      </c>
      <c r="AJ484" s="91">
        <v>0</v>
      </c>
      <c r="AK484" s="128">
        <f>RANK(AH484,AH484:AJ484,1)-1</f>
        <v>1</v>
      </c>
      <c r="AL484" s="128">
        <f>RANK(AJ484,AH484:AJ484,1)-1</f>
        <v>0</v>
      </c>
    </row>
    <row r="485" spans="1:46" s="109" customFormat="1">
      <c r="A485" s="116">
        <f t="shared" si="705"/>
        <v>49</v>
      </c>
      <c r="B485" s="87">
        <v>483</v>
      </c>
      <c r="C485" s="87">
        <v>5</v>
      </c>
      <c r="D485" s="87" t="s">
        <v>84</v>
      </c>
      <c r="E485" s="88" t="s">
        <v>111</v>
      </c>
      <c r="F485" s="87">
        <v>10</v>
      </c>
      <c r="G485" s="87" t="s">
        <v>85</v>
      </c>
      <c r="H485" s="88" t="s">
        <v>116</v>
      </c>
      <c r="I485" s="89" t="s">
        <v>92</v>
      </c>
      <c r="J485" s="89" t="s">
        <v>81</v>
      </c>
      <c r="K485" s="89" t="s">
        <v>81</v>
      </c>
      <c r="L485" s="89" t="s">
        <v>82</v>
      </c>
      <c r="M485" s="89" t="s">
        <v>82</v>
      </c>
      <c r="N485" s="87">
        <v>11</v>
      </c>
      <c r="O485" s="87">
        <v>7</v>
      </c>
      <c r="P485" s="87">
        <v>11</v>
      </c>
      <c r="Q485" s="87">
        <v>3</v>
      </c>
      <c r="R485" s="87">
        <v>11</v>
      </c>
      <c r="S485" s="87">
        <v>3</v>
      </c>
      <c r="T485" s="87">
        <v>0</v>
      </c>
      <c r="U485" s="87">
        <v>0</v>
      </c>
      <c r="V485" s="87">
        <v>0</v>
      </c>
      <c r="W485" s="87">
        <v>0</v>
      </c>
      <c r="X485" s="90">
        <v>1</v>
      </c>
      <c r="Y485" s="90">
        <v>1</v>
      </c>
      <c r="Z485" s="90">
        <v>1</v>
      </c>
      <c r="AA485" s="90">
        <v>0</v>
      </c>
      <c r="AB485" s="90">
        <v>0</v>
      </c>
      <c r="AC485" s="90">
        <v>0</v>
      </c>
      <c r="AD485" s="90">
        <v>0</v>
      </c>
      <c r="AE485" s="90">
        <v>0</v>
      </c>
      <c r="AF485" s="90">
        <v>0</v>
      </c>
      <c r="AG485" s="90">
        <v>0</v>
      </c>
      <c r="AH485" s="91">
        <v>3</v>
      </c>
      <c r="AI485" s="91" t="s">
        <v>83</v>
      </c>
      <c r="AJ485" s="91">
        <v>0</v>
      </c>
      <c r="AK485" s="128">
        <f>RANK(AH485,AH485:AJ485,1)-1</f>
        <v>1</v>
      </c>
      <c r="AL485" s="128">
        <f>RANK(AJ485,AH485:AJ485,1)-1</f>
        <v>0</v>
      </c>
    </row>
    <row r="486" spans="1:46" s="109" customFormat="1">
      <c r="A486" s="116">
        <f t="shared" si="705"/>
        <v>49</v>
      </c>
      <c r="B486" s="87">
        <v>484</v>
      </c>
      <c r="C486" s="87">
        <v>6</v>
      </c>
      <c r="D486" s="87" t="s">
        <v>87</v>
      </c>
      <c r="E486" s="88" t="s">
        <v>113</v>
      </c>
      <c r="F486" s="87">
        <v>12</v>
      </c>
      <c r="G486" s="87" t="s">
        <v>88</v>
      </c>
      <c r="H486" s="88" t="s">
        <v>120</v>
      </c>
      <c r="I486" s="89" t="s">
        <v>102</v>
      </c>
      <c r="J486" s="89" t="s">
        <v>91</v>
      </c>
      <c r="K486" s="89" t="s">
        <v>97</v>
      </c>
      <c r="L486" s="89" t="s">
        <v>82</v>
      </c>
      <c r="M486" s="89" t="s">
        <v>82</v>
      </c>
      <c r="N486" s="87">
        <v>13</v>
      </c>
      <c r="O486" s="87">
        <v>15</v>
      </c>
      <c r="P486" s="87">
        <v>8</v>
      </c>
      <c r="Q486" s="87">
        <v>11</v>
      </c>
      <c r="R486" s="87">
        <v>4</v>
      </c>
      <c r="S486" s="87">
        <v>11</v>
      </c>
      <c r="T486" s="87">
        <v>0</v>
      </c>
      <c r="U486" s="87">
        <v>0</v>
      </c>
      <c r="V486" s="87">
        <v>0</v>
      </c>
      <c r="W486" s="87">
        <v>0</v>
      </c>
      <c r="X486" s="90">
        <v>0</v>
      </c>
      <c r="Y486" s="90">
        <v>0</v>
      </c>
      <c r="Z486" s="90">
        <v>0</v>
      </c>
      <c r="AA486" s="90">
        <v>0</v>
      </c>
      <c r="AB486" s="90">
        <v>0</v>
      </c>
      <c r="AC486" s="90">
        <v>1</v>
      </c>
      <c r="AD486" s="90">
        <v>1</v>
      </c>
      <c r="AE486" s="90">
        <v>1</v>
      </c>
      <c r="AF486" s="90">
        <v>0</v>
      </c>
      <c r="AG486" s="90">
        <v>0</v>
      </c>
      <c r="AH486" s="91">
        <v>0</v>
      </c>
      <c r="AI486" s="91" t="s">
        <v>83</v>
      </c>
      <c r="AJ486" s="91">
        <v>3</v>
      </c>
      <c r="AK486" s="128">
        <f>RANK(AH486,AH486:AJ486,1)-1</f>
        <v>0</v>
      </c>
      <c r="AL486" s="128">
        <f>RANK(AJ486,AH486:AJ486,1)-1</f>
        <v>1</v>
      </c>
    </row>
    <row r="487" spans="1:46" s="109" customFormat="1">
      <c r="A487" s="116">
        <f t="shared" si="705"/>
        <v>49</v>
      </c>
      <c r="B487" s="87">
        <v>485</v>
      </c>
      <c r="C487" s="92">
        <v>4</v>
      </c>
      <c r="D487" s="87"/>
      <c r="E487" s="88" t="s">
        <v>109</v>
      </c>
      <c r="F487" s="92">
        <v>11</v>
      </c>
      <c r="G487" s="87"/>
      <c r="H487" s="88" t="s">
        <v>118</v>
      </c>
      <c r="I487" s="291" t="s">
        <v>96</v>
      </c>
      <c r="J487" s="291" t="s">
        <v>93</v>
      </c>
      <c r="K487" s="291" t="s">
        <v>100</v>
      </c>
      <c r="L487" s="291" t="s">
        <v>89</v>
      </c>
      <c r="M487" s="291" t="s">
        <v>96</v>
      </c>
      <c r="N487" s="285">
        <v>11</v>
      </c>
      <c r="O487" s="285">
        <v>5</v>
      </c>
      <c r="P487" s="285">
        <v>11</v>
      </c>
      <c r="Q487" s="285">
        <v>4</v>
      </c>
      <c r="R487" s="285">
        <v>9</v>
      </c>
      <c r="S487" s="285">
        <v>11</v>
      </c>
      <c r="T487" s="285">
        <v>6</v>
      </c>
      <c r="U487" s="285">
        <v>11</v>
      </c>
      <c r="V487" s="285">
        <v>11</v>
      </c>
      <c r="W487" s="285">
        <v>5</v>
      </c>
      <c r="X487" s="293">
        <v>1</v>
      </c>
      <c r="Y487" s="293">
        <v>1</v>
      </c>
      <c r="Z487" s="293">
        <v>0</v>
      </c>
      <c r="AA487" s="293">
        <v>0</v>
      </c>
      <c r="AB487" s="293">
        <v>1</v>
      </c>
      <c r="AC487" s="293">
        <v>0</v>
      </c>
      <c r="AD487" s="293">
        <v>0</v>
      </c>
      <c r="AE487" s="293">
        <v>1</v>
      </c>
      <c r="AF487" s="293">
        <v>1</v>
      </c>
      <c r="AG487" s="293">
        <v>0</v>
      </c>
      <c r="AH487" s="295">
        <v>3</v>
      </c>
      <c r="AI487" s="295" t="s">
        <v>83</v>
      </c>
      <c r="AJ487" s="295">
        <v>2</v>
      </c>
      <c r="AK487" s="298">
        <f>RANK(AH487,AH487:AJ487,1)-1</f>
        <v>1</v>
      </c>
      <c r="AL487" s="299">
        <f>RANK(AJ487,AH487:AJ487,1)-1</f>
        <v>0</v>
      </c>
    </row>
    <row r="488" spans="1:46" s="109" customFormat="1">
      <c r="A488" s="116">
        <f t="shared" si="705"/>
        <v>49</v>
      </c>
      <c r="B488" s="87">
        <v>486</v>
      </c>
      <c r="C488" s="92">
        <v>5</v>
      </c>
      <c r="D488" s="87"/>
      <c r="E488" s="88" t="s">
        <v>111</v>
      </c>
      <c r="F488" s="92">
        <v>12</v>
      </c>
      <c r="G488" s="87"/>
      <c r="H488" s="88" t="s">
        <v>120</v>
      </c>
      <c r="I488" s="291"/>
      <c r="J488" s="291"/>
      <c r="K488" s="291"/>
      <c r="L488" s="291"/>
      <c r="M488" s="291"/>
      <c r="N488" s="286"/>
      <c r="O488" s="286"/>
      <c r="P488" s="286"/>
      <c r="Q488" s="286"/>
      <c r="R488" s="286"/>
      <c r="S488" s="286"/>
      <c r="T488" s="286"/>
      <c r="U488" s="286"/>
      <c r="V488" s="286"/>
      <c r="W488" s="286"/>
      <c r="X488" s="294"/>
      <c r="Y488" s="294"/>
      <c r="Z488" s="294"/>
      <c r="AA488" s="294"/>
      <c r="AB488" s="294"/>
      <c r="AC488" s="294"/>
      <c r="AD488" s="294"/>
      <c r="AE488" s="294"/>
      <c r="AF488" s="294"/>
      <c r="AG488" s="294"/>
      <c r="AH488" s="296"/>
      <c r="AI488" s="296"/>
      <c r="AJ488" s="296"/>
      <c r="AK488" s="298"/>
      <c r="AL488" s="299"/>
    </row>
    <row r="489" spans="1:46" s="109" customFormat="1">
      <c r="A489" s="116">
        <f t="shared" si="705"/>
        <v>49</v>
      </c>
      <c r="B489" s="87">
        <v>487</v>
      </c>
      <c r="C489" s="87">
        <v>4</v>
      </c>
      <c r="D489" s="87" t="s">
        <v>77</v>
      </c>
      <c r="E489" s="88" t="s">
        <v>109</v>
      </c>
      <c r="F489" s="87">
        <v>10</v>
      </c>
      <c r="G489" s="87" t="s">
        <v>85</v>
      </c>
      <c r="H489" s="88" t="s">
        <v>116</v>
      </c>
      <c r="I489" s="89" t="s">
        <v>80</v>
      </c>
      <c r="J489" s="89" t="s">
        <v>81</v>
      </c>
      <c r="K489" s="89" t="s">
        <v>93</v>
      </c>
      <c r="L489" s="89" t="s">
        <v>82</v>
      </c>
      <c r="M489" s="89" t="s">
        <v>82</v>
      </c>
      <c r="N489" s="87">
        <v>11</v>
      </c>
      <c r="O489" s="87">
        <v>8</v>
      </c>
      <c r="P489" s="87">
        <v>11</v>
      </c>
      <c r="Q489" s="87">
        <v>3</v>
      </c>
      <c r="R489" s="87">
        <v>11</v>
      </c>
      <c r="S489" s="87">
        <v>4</v>
      </c>
      <c r="T489" s="87">
        <v>0</v>
      </c>
      <c r="U489" s="87">
        <v>0</v>
      </c>
      <c r="V489" s="87">
        <v>0</v>
      </c>
      <c r="W489" s="87">
        <v>0</v>
      </c>
      <c r="X489" s="90">
        <v>1</v>
      </c>
      <c r="Y489" s="90">
        <v>1</v>
      </c>
      <c r="Z489" s="90">
        <v>1</v>
      </c>
      <c r="AA489" s="90">
        <v>0</v>
      </c>
      <c r="AB489" s="90">
        <v>0</v>
      </c>
      <c r="AC489" s="90">
        <v>0</v>
      </c>
      <c r="AD489" s="90">
        <v>0</v>
      </c>
      <c r="AE489" s="90">
        <v>0</v>
      </c>
      <c r="AF489" s="90">
        <v>0</v>
      </c>
      <c r="AG489" s="90">
        <v>0</v>
      </c>
      <c r="AH489" s="91">
        <v>3</v>
      </c>
      <c r="AI489" s="91" t="s">
        <v>83</v>
      </c>
      <c r="AJ489" s="91">
        <v>0</v>
      </c>
      <c r="AK489" s="128">
        <f>RANK(AH489,AH489:AJ489,1)-1</f>
        <v>1</v>
      </c>
      <c r="AL489" s="128">
        <f>RANK(AJ489,AH489:AJ489,1)-1</f>
        <v>0</v>
      </c>
      <c r="AM489" s="114"/>
      <c r="AN489" s="114"/>
      <c r="AO489" s="139"/>
      <c r="AP489" s="139"/>
      <c r="AQ489" s="139"/>
      <c r="AR489" s="139"/>
    </row>
    <row r="490" spans="1:46">
      <c r="A490" s="116">
        <f t="shared" si="705"/>
        <v>49</v>
      </c>
      <c r="B490" s="87">
        <v>488</v>
      </c>
      <c r="C490" s="93">
        <v>6</v>
      </c>
      <c r="D490" s="93" t="s">
        <v>87</v>
      </c>
      <c r="E490" s="88" t="s">
        <v>113</v>
      </c>
      <c r="F490" s="93">
        <v>11</v>
      </c>
      <c r="G490" s="93" t="s">
        <v>78</v>
      </c>
      <c r="H490" s="88" t="s">
        <v>118</v>
      </c>
      <c r="I490" s="89" t="s">
        <v>82</v>
      </c>
      <c r="J490" s="89" t="s">
        <v>82</v>
      </c>
      <c r="K490" s="89" t="s">
        <v>82</v>
      </c>
      <c r="L490" s="89" t="s">
        <v>82</v>
      </c>
      <c r="M490" s="89" t="s">
        <v>82</v>
      </c>
      <c r="N490" s="87">
        <v>0</v>
      </c>
      <c r="O490" s="87">
        <v>0</v>
      </c>
      <c r="P490" s="87">
        <v>0</v>
      </c>
      <c r="Q490" s="87">
        <v>0</v>
      </c>
      <c r="R490" s="87">
        <v>0</v>
      </c>
      <c r="S490" s="87">
        <v>0</v>
      </c>
      <c r="T490" s="87">
        <v>0</v>
      </c>
      <c r="U490" s="87">
        <v>0</v>
      </c>
      <c r="V490" s="87">
        <v>0</v>
      </c>
      <c r="W490" s="87">
        <v>0</v>
      </c>
      <c r="X490" s="90">
        <v>0</v>
      </c>
      <c r="Y490" s="90">
        <v>0</v>
      </c>
      <c r="Z490" s="90">
        <v>0</v>
      </c>
      <c r="AA490" s="90">
        <v>0</v>
      </c>
      <c r="AB490" s="90">
        <v>0</v>
      </c>
      <c r="AC490" s="90">
        <v>0</v>
      </c>
      <c r="AD490" s="90">
        <v>0</v>
      </c>
      <c r="AE490" s="90">
        <v>0</v>
      </c>
      <c r="AF490" s="90">
        <v>0</v>
      </c>
      <c r="AG490" s="90">
        <v>0</v>
      </c>
      <c r="AH490" s="91">
        <v>0</v>
      </c>
      <c r="AI490" s="91" t="s">
        <v>83</v>
      </c>
      <c r="AJ490" s="91">
        <v>0</v>
      </c>
      <c r="AK490" s="128">
        <f>RANK(AH490,AH490:AJ490,1)-1</f>
        <v>0</v>
      </c>
      <c r="AL490" s="128">
        <f>RANK(AJ490,AH490:AJ490,1)-1</f>
        <v>0</v>
      </c>
      <c r="AT490"/>
    </row>
    <row r="491" spans="1:46">
      <c r="A491" s="153">
        <f t="shared" si="705"/>
        <v>49</v>
      </c>
      <c r="B491" s="96">
        <v>489</v>
      </c>
      <c r="C491" s="94">
        <v>5</v>
      </c>
      <c r="D491" s="94" t="s">
        <v>84</v>
      </c>
      <c r="E491" s="95" t="s">
        <v>111</v>
      </c>
      <c r="F491" s="94">
        <v>12</v>
      </c>
      <c r="G491" s="94" t="s">
        <v>88</v>
      </c>
      <c r="H491" s="95" t="s">
        <v>120</v>
      </c>
      <c r="I491" s="89" t="s">
        <v>82</v>
      </c>
      <c r="J491" s="89" t="s">
        <v>82</v>
      </c>
      <c r="K491" s="89" t="s">
        <v>82</v>
      </c>
      <c r="L491" s="89" t="s">
        <v>82</v>
      </c>
      <c r="M491" s="89" t="s">
        <v>82</v>
      </c>
      <c r="N491" s="96">
        <v>0</v>
      </c>
      <c r="O491" s="96">
        <v>0</v>
      </c>
      <c r="P491" s="96">
        <v>0</v>
      </c>
      <c r="Q491" s="96">
        <v>0</v>
      </c>
      <c r="R491" s="96">
        <v>0</v>
      </c>
      <c r="S491" s="96">
        <v>0</v>
      </c>
      <c r="T491" s="96">
        <v>0</v>
      </c>
      <c r="U491" s="96">
        <v>0</v>
      </c>
      <c r="V491" s="96">
        <v>0</v>
      </c>
      <c r="W491" s="96">
        <v>0</v>
      </c>
      <c r="X491" s="97">
        <v>0</v>
      </c>
      <c r="Y491" s="97">
        <v>0</v>
      </c>
      <c r="Z491" s="97">
        <v>0</v>
      </c>
      <c r="AA491" s="97">
        <v>0</v>
      </c>
      <c r="AB491" s="97">
        <v>0</v>
      </c>
      <c r="AC491" s="97">
        <v>0</v>
      </c>
      <c r="AD491" s="97">
        <v>0</v>
      </c>
      <c r="AE491" s="97">
        <v>0</v>
      </c>
      <c r="AF491" s="97">
        <v>0</v>
      </c>
      <c r="AG491" s="97">
        <v>0</v>
      </c>
      <c r="AH491" s="98">
        <v>0</v>
      </c>
      <c r="AI491" s="98" t="s">
        <v>83</v>
      </c>
      <c r="AJ491" s="98">
        <v>0</v>
      </c>
      <c r="AK491" s="128">
        <f>RANK(AH491,AH491:AJ491,1)-1</f>
        <v>0</v>
      </c>
      <c r="AL491" s="128">
        <f>RANK(AJ491,AH491:AJ491,1)-1</f>
        <v>0</v>
      </c>
      <c r="AM491" s="142">
        <v>1</v>
      </c>
      <c r="AN491" s="142">
        <v>1</v>
      </c>
      <c r="AT491"/>
    </row>
    <row r="492" spans="1:46">
      <c r="A492" s="154">
        <f t="shared" si="705"/>
        <v>49</v>
      </c>
      <c r="B492" s="101">
        <v>490</v>
      </c>
      <c r="C492" s="99"/>
      <c r="D492" s="99"/>
      <c r="E492" s="99"/>
      <c r="F492" s="99"/>
      <c r="G492" s="99"/>
      <c r="H492" s="99"/>
      <c r="I492" s="100"/>
      <c r="J492" s="100"/>
      <c r="K492" s="100"/>
      <c r="L492" s="100"/>
      <c r="M492" s="100"/>
      <c r="N492" s="101"/>
      <c r="O492" s="101"/>
      <c r="P492" s="101"/>
      <c r="Q492" s="101"/>
      <c r="R492" s="101"/>
      <c r="S492" s="101"/>
      <c r="T492" s="101"/>
      <c r="U492" s="101"/>
      <c r="V492" s="101"/>
      <c r="W492" s="101"/>
      <c r="X492" s="102"/>
      <c r="Y492" s="102"/>
      <c r="Z492" s="102"/>
      <c r="AA492" s="102"/>
      <c r="AB492" s="102"/>
      <c r="AC492" s="102"/>
      <c r="AD492" s="102"/>
      <c r="AE492" s="102"/>
      <c r="AF492" s="102"/>
      <c r="AG492" s="102"/>
      <c r="AH492" s="253">
        <v>4</v>
      </c>
      <c r="AI492" s="253"/>
      <c r="AJ492" s="254">
        <v>1</v>
      </c>
      <c r="AK492" s="144">
        <f>SUM(AK484:AK491)</f>
        <v>4</v>
      </c>
      <c r="AL492" s="144">
        <f>SUM(AL484:AL491)</f>
        <v>1</v>
      </c>
      <c r="AM492" s="145" t="str">
        <f>IF(OR(ISNA(E484),AK492=AL492),"",IF(D483&lt;G483,AK492&amp;" - "&amp;AL492,AL492&amp;" - "&amp;AK492))</f>
        <v>4 - 1</v>
      </c>
      <c r="AN492" s="145">
        <f>IF(OR(ISNA(E484),AK492=AL492),"",IF(VALUE(LEFT(AM492))&gt;VALUE(RIGHT(AM492)),2,1))</f>
        <v>2</v>
      </c>
      <c r="AT492"/>
    </row>
    <row r="493" spans="1:46" s="109" customFormat="1">
      <c r="A493" s="152">
        <f>A483+1</f>
        <v>50</v>
      </c>
      <c r="B493" s="79">
        <v>491</v>
      </c>
      <c r="C493" s="79">
        <v>3</v>
      </c>
      <c r="D493" s="80">
        <v>3</v>
      </c>
      <c r="E493" s="81" t="s">
        <v>46</v>
      </c>
      <c r="F493" s="79">
        <v>9</v>
      </c>
      <c r="G493" s="80">
        <v>1</v>
      </c>
      <c r="H493" s="81" t="s">
        <v>27</v>
      </c>
      <c r="I493" s="82"/>
      <c r="J493" s="83"/>
      <c r="K493" s="83"/>
      <c r="L493" s="83"/>
      <c r="M493" s="83"/>
      <c r="N493" s="84"/>
      <c r="O493" s="84"/>
      <c r="P493" s="84"/>
      <c r="Q493" s="84"/>
      <c r="R493" s="84"/>
      <c r="S493" s="84"/>
      <c r="T493" s="84"/>
      <c r="U493" s="84"/>
      <c r="V493" s="84"/>
      <c r="W493" s="84"/>
      <c r="X493" s="85"/>
      <c r="Y493" s="85"/>
      <c r="Z493" s="85"/>
      <c r="AA493" s="85"/>
      <c r="AB493" s="85"/>
      <c r="AC493" s="85"/>
      <c r="AD493" s="85"/>
      <c r="AE493" s="85"/>
      <c r="AF493" s="85"/>
      <c r="AG493" s="85"/>
      <c r="AH493" s="85"/>
      <c r="AI493" s="85"/>
      <c r="AJ493" s="86"/>
      <c r="AO493" s="109" t="s">
        <v>132</v>
      </c>
      <c r="AP493" s="109" t="s">
        <v>132</v>
      </c>
    </row>
    <row r="494" spans="1:46" s="109" customFormat="1">
      <c r="A494" s="116">
        <f t="shared" ref="A494:A502" si="706">A484+1</f>
        <v>50</v>
      </c>
      <c r="B494" s="87">
        <v>492</v>
      </c>
      <c r="C494" s="87">
        <v>4</v>
      </c>
      <c r="D494" s="87" t="s">
        <v>77</v>
      </c>
      <c r="E494" s="88" t="s">
        <v>117</v>
      </c>
      <c r="F494" s="87">
        <v>11</v>
      </c>
      <c r="G494" s="87" t="s">
        <v>78</v>
      </c>
      <c r="H494" s="88" t="s">
        <v>110</v>
      </c>
      <c r="I494" s="89" t="s">
        <v>96</v>
      </c>
      <c r="J494" s="89" t="s">
        <v>96</v>
      </c>
      <c r="K494" s="89" t="s">
        <v>80</v>
      </c>
      <c r="L494" s="89" t="s">
        <v>82</v>
      </c>
      <c r="M494" s="89" t="s">
        <v>82</v>
      </c>
      <c r="N494" s="87">
        <v>11</v>
      </c>
      <c r="O494" s="87">
        <v>5</v>
      </c>
      <c r="P494" s="87">
        <v>11</v>
      </c>
      <c r="Q494" s="87">
        <v>5</v>
      </c>
      <c r="R494" s="87">
        <v>11</v>
      </c>
      <c r="S494" s="87">
        <v>8</v>
      </c>
      <c r="T494" s="87">
        <v>0</v>
      </c>
      <c r="U494" s="87">
        <v>0</v>
      </c>
      <c r="V494" s="87">
        <v>0</v>
      </c>
      <c r="W494" s="87">
        <v>0</v>
      </c>
      <c r="X494" s="90">
        <v>1</v>
      </c>
      <c r="Y494" s="90">
        <v>1</v>
      </c>
      <c r="Z494" s="90">
        <v>1</v>
      </c>
      <c r="AA494" s="90">
        <v>0</v>
      </c>
      <c r="AB494" s="90">
        <v>0</v>
      </c>
      <c r="AC494" s="90">
        <v>0</v>
      </c>
      <c r="AD494" s="90">
        <v>0</v>
      </c>
      <c r="AE494" s="90">
        <v>0</v>
      </c>
      <c r="AF494" s="90">
        <v>0</v>
      </c>
      <c r="AG494" s="90">
        <v>0</v>
      </c>
      <c r="AH494" s="91">
        <v>3</v>
      </c>
      <c r="AI494" s="91" t="s">
        <v>83</v>
      </c>
      <c r="AJ494" s="91">
        <v>0</v>
      </c>
      <c r="AK494" s="128">
        <f>RANK(AH494,AH494:AJ494,1)-1</f>
        <v>1</v>
      </c>
      <c r="AL494" s="128">
        <f>RANK(AJ494,AH494:AJ494,1)-1</f>
        <v>0</v>
      </c>
    </row>
    <row r="495" spans="1:46" s="109" customFormat="1">
      <c r="A495" s="116">
        <f t="shared" si="706"/>
        <v>50</v>
      </c>
      <c r="B495" s="87">
        <v>493</v>
      </c>
      <c r="C495" s="87">
        <v>5</v>
      </c>
      <c r="D495" s="87" t="s">
        <v>84</v>
      </c>
      <c r="E495" s="88" t="s">
        <v>127</v>
      </c>
      <c r="F495" s="87">
        <v>10</v>
      </c>
      <c r="G495" s="87" t="s">
        <v>85</v>
      </c>
      <c r="H495" s="88" t="s">
        <v>114</v>
      </c>
      <c r="I495" s="89" t="s">
        <v>100</v>
      </c>
      <c r="J495" s="89" t="s">
        <v>103</v>
      </c>
      <c r="K495" s="89" t="s">
        <v>91</v>
      </c>
      <c r="L495" s="89" t="s">
        <v>82</v>
      </c>
      <c r="M495" s="89" t="s">
        <v>82</v>
      </c>
      <c r="N495" s="87">
        <v>9</v>
      </c>
      <c r="O495" s="87">
        <v>11</v>
      </c>
      <c r="P495" s="87">
        <v>3</v>
      </c>
      <c r="Q495" s="87">
        <v>11</v>
      </c>
      <c r="R495" s="87">
        <v>8</v>
      </c>
      <c r="S495" s="87">
        <v>11</v>
      </c>
      <c r="T495" s="87">
        <v>0</v>
      </c>
      <c r="U495" s="87">
        <v>0</v>
      </c>
      <c r="V495" s="87">
        <v>0</v>
      </c>
      <c r="W495" s="87">
        <v>0</v>
      </c>
      <c r="X495" s="90">
        <v>0</v>
      </c>
      <c r="Y495" s="90">
        <v>0</v>
      </c>
      <c r="Z495" s="90">
        <v>0</v>
      </c>
      <c r="AA495" s="90">
        <v>0</v>
      </c>
      <c r="AB495" s="90">
        <v>0</v>
      </c>
      <c r="AC495" s="90">
        <v>1</v>
      </c>
      <c r="AD495" s="90">
        <v>1</v>
      </c>
      <c r="AE495" s="90">
        <v>1</v>
      </c>
      <c r="AF495" s="90">
        <v>0</v>
      </c>
      <c r="AG495" s="90">
        <v>0</v>
      </c>
      <c r="AH495" s="91">
        <v>0</v>
      </c>
      <c r="AI495" s="91" t="s">
        <v>83</v>
      </c>
      <c r="AJ495" s="91">
        <v>3</v>
      </c>
      <c r="AK495" s="128">
        <f>RANK(AH495,AH495:AJ495,1)-1</f>
        <v>0</v>
      </c>
      <c r="AL495" s="128">
        <f>RANK(AJ495,AH495:AJ495,1)-1</f>
        <v>1</v>
      </c>
    </row>
    <row r="496" spans="1:46" s="109" customFormat="1">
      <c r="A496" s="116">
        <f t="shared" si="706"/>
        <v>50</v>
      </c>
      <c r="B496" s="87">
        <v>494</v>
      </c>
      <c r="C496" s="87">
        <v>6</v>
      </c>
      <c r="D496" s="87" t="s">
        <v>87</v>
      </c>
      <c r="E496" s="88" t="s">
        <v>128</v>
      </c>
      <c r="F496" s="87">
        <v>12</v>
      </c>
      <c r="G496" s="87" t="s">
        <v>88</v>
      </c>
      <c r="H496" s="88" t="s">
        <v>112</v>
      </c>
      <c r="I496" s="89" t="s">
        <v>93</v>
      </c>
      <c r="J496" s="89" t="s">
        <v>90</v>
      </c>
      <c r="K496" s="89" t="s">
        <v>81</v>
      </c>
      <c r="L496" s="89" t="s">
        <v>92</v>
      </c>
      <c r="M496" s="89" t="s">
        <v>82</v>
      </c>
      <c r="N496" s="87">
        <v>11</v>
      </c>
      <c r="O496" s="87">
        <v>4</v>
      </c>
      <c r="P496" s="87">
        <v>7</v>
      </c>
      <c r="Q496" s="87">
        <v>11</v>
      </c>
      <c r="R496" s="87">
        <v>11</v>
      </c>
      <c r="S496" s="87">
        <v>3</v>
      </c>
      <c r="T496" s="87">
        <v>11</v>
      </c>
      <c r="U496" s="87">
        <v>7</v>
      </c>
      <c r="V496" s="87">
        <v>0</v>
      </c>
      <c r="W496" s="87">
        <v>0</v>
      </c>
      <c r="X496" s="90">
        <v>1</v>
      </c>
      <c r="Y496" s="90">
        <v>0</v>
      </c>
      <c r="Z496" s="90">
        <v>1</v>
      </c>
      <c r="AA496" s="90">
        <v>1</v>
      </c>
      <c r="AB496" s="90">
        <v>0</v>
      </c>
      <c r="AC496" s="90">
        <v>0</v>
      </c>
      <c r="AD496" s="90">
        <v>1</v>
      </c>
      <c r="AE496" s="90">
        <v>0</v>
      </c>
      <c r="AF496" s="90">
        <v>0</v>
      </c>
      <c r="AG496" s="90">
        <v>0</v>
      </c>
      <c r="AH496" s="91">
        <v>3</v>
      </c>
      <c r="AI496" s="91" t="s">
        <v>83</v>
      </c>
      <c r="AJ496" s="91">
        <v>1</v>
      </c>
      <c r="AK496" s="128">
        <f>RANK(AH496,AH496:AJ496,1)-1</f>
        <v>1</v>
      </c>
      <c r="AL496" s="128">
        <f>RANK(AJ496,AH496:AJ496,1)-1</f>
        <v>0</v>
      </c>
    </row>
    <row r="497" spans="1:46" s="109" customFormat="1">
      <c r="A497" s="116">
        <f t="shared" si="706"/>
        <v>50</v>
      </c>
      <c r="B497" s="87">
        <v>495</v>
      </c>
      <c r="C497" s="92">
        <v>4</v>
      </c>
      <c r="D497" s="87"/>
      <c r="E497" s="88" t="s">
        <v>117</v>
      </c>
      <c r="F497" s="92">
        <v>10</v>
      </c>
      <c r="G497" s="87"/>
      <c r="H497" s="88" t="s">
        <v>114</v>
      </c>
      <c r="I497" s="291" t="s">
        <v>93</v>
      </c>
      <c r="J497" s="291" t="s">
        <v>95</v>
      </c>
      <c r="K497" s="291" t="s">
        <v>100</v>
      </c>
      <c r="L497" s="291" t="s">
        <v>86</v>
      </c>
      <c r="M497" s="291" t="s">
        <v>82</v>
      </c>
      <c r="N497" s="285">
        <v>11</v>
      </c>
      <c r="O497" s="285">
        <v>4</v>
      </c>
      <c r="P497" s="285">
        <v>12</v>
      </c>
      <c r="Q497" s="285">
        <v>10</v>
      </c>
      <c r="R497" s="285">
        <v>9</v>
      </c>
      <c r="S497" s="285">
        <v>11</v>
      </c>
      <c r="T497" s="285">
        <v>11</v>
      </c>
      <c r="U497" s="285">
        <v>6</v>
      </c>
      <c r="V497" s="285">
        <v>0</v>
      </c>
      <c r="W497" s="285">
        <v>0</v>
      </c>
      <c r="X497" s="293">
        <v>1</v>
      </c>
      <c r="Y497" s="293">
        <v>1</v>
      </c>
      <c r="Z497" s="293">
        <v>0</v>
      </c>
      <c r="AA497" s="293">
        <v>1</v>
      </c>
      <c r="AB497" s="293">
        <v>0</v>
      </c>
      <c r="AC497" s="293">
        <v>0</v>
      </c>
      <c r="AD497" s="293">
        <v>0</v>
      </c>
      <c r="AE497" s="293">
        <v>1</v>
      </c>
      <c r="AF497" s="293">
        <v>0</v>
      </c>
      <c r="AG497" s="293">
        <v>0</v>
      </c>
      <c r="AH497" s="295">
        <v>3</v>
      </c>
      <c r="AI497" s="295" t="s">
        <v>83</v>
      </c>
      <c r="AJ497" s="295">
        <v>1</v>
      </c>
      <c r="AK497" s="298">
        <f>RANK(AH497,AH497:AJ497,1)-1</f>
        <v>1</v>
      </c>
      <c r="AL497" s="299">
        <f>RANK(AJ497,AH497:AJ497,1)-1</f>
        <v>0</v>
      </c>
    </row>
    <row r="498" spans="1:46" s="109" customFormat="1">
      <c r="A498" s="116">
        <f t="shared" si="706"/>
        <v>50</v>
      </c>
      <c r="B498" s="87">
        <v>496</v>
      </c>
      <c r="C498" s="92">
        <v>6</v>
      </c>
      <c r="D498" s="87"/>
      <c r="E498" s="88" t="s">
        <v>128</v>
      </c>
      <c r="F498" s="92">
        <v>11</v>
      </c>
      <c r="G498" s="87"/>
      <c r="H498" s="88" t="s">
        <v>110</v>
      </c>
      <c r="I498" s="291"/>
      <c r="J498" s="291"/>
      <c r="K498" s="291"/>
      <c r="L498" s="291"/>
      <c r="M498" s="291"/>
      <c r="N498" s="286"/>
      <c r="O498" s="286"/>
      <c r="P498" s="286"/>
      <c r="Q498" s="286"/>
      <c r="R498" s="286"/>
      <c r="S498" s="286"/>
      <c r="T498" s="286"/>
      <c r="U498" s="286"/>
      <c r="V498" s="286"/>
      <c r="W498" s="286"/>
      <c r="X498" s="294"/>
      <c r="Y498" s="294"/>
      <c r="Z498" s="294"/>
      <c r="AA498" s="294"/>
      <c r="AB498" s="294"/>
      <c r="AC498" s="294"/>
      <c r="AD498" s="294"/>
      <c r="AE498" s="294"/>
      <c r="AF498" s="294"/>
      <c r="AG498" s="294"/>
      <c r="AH498" s="296"/>
      <c r="AI498" s="296"/>
      <c r="AJ498" s="296"/>
      <c r="AK498" s="298"/>
      <c r="AL498" s="299"/>
    </row>
    <row r="499" spans="1:46" s="109" customFormat="1">
      <c r="A499" s="116">
        <f t="shared" si="706"/>
        <v>50</v>
      </c>
      <c r="B499" s="87">
        <v>497</v>
      </c>
      <c r="C499" s="87">
        <v>4</v>
      </c>
      <c r="D499" s="87" t="s">
        <v>77</v>
      </c>
      <c r="E499" s="88" t="s">
        <v>117</v>
      </c>
      <c r="F499" s="87">
        <v>10</v>
      </c>
      <c r="G499" s="87" t="s">
        <v>85</v>
      </c>
      <c r="H499" s="88" t="s">
        <v>114</v>
      </c>
      <c r="I499" s="89" t="s">
        <v>100</v>
      </c>
      <c r="J499" s="89" t="s">
        <v>99</v>
      </c>
      <c r="K499" s="89" t="s">
        <v>104</v>
      </c>
      <c r="L499" s="89" t="s">
        <v>82</v>
      </c>
      <c r="M499" s="89" t="s">
        <v>82</v>
      </c>
      <c r="N499" s="87">
        <v>9</v>
      </c>
      <c r="O499" s="87">
        <v>11</v>
      </c>
      <c r="P499" s="87">
        <v>5</v>
      </c>
      <c r="Q499" s="87">
        <v>11</v>
      </c>
      <c r="R499" s="87">
        <v>2</v>
      </c>
      <c r="S499" s="87">
        <v>11</v>
      </c>
      <c r="T499" s="87">
        <v>0</v>
      </c>
      <c r="U499" s="87">
        <v>0</v>
      </c>
      <c r="V499" s="87">
        <v>0</v>
      </c>
      <c r="W499" s="87">
        <v>0</v>
      </c>
      <c r="X499" s="90">
        <v>0</v>
      </c>
      <c r="Y499" s="90">
        <v>0</v>
      </c>
      <c r="Z499" s="90">
        <v>0</v>
      </c>
      <c r="AA499" s="90">
        <v>0</v>
      </c>
      <c r="AB499" s="90">
        <v>0</v>
      </c>
      <c r="AC499" s="90">
        <v>1</v>
      </c>
      <c r="AD499" s="90">
        <v>1</v>
      </c>
      <c r="AE499" s="90">
        <v>1</v>
      </c>
      <c r="AF499" s="90">
        <v>0</v>
      </c>
      <c r="AG499" s="90">
        <v>0</v>
      </c>
      <c r="AH499" s="91">
        <v>0</v>
      </c>
      <c r="AI499" s="91" t="s">
        <v>83</v>
      </c>
      <c r="AJ499" s="91">
        <v>3</v>
      </c>
      <c r="AK499" s="128">
        <f>RANK(AH499,AH499:AJ499,1)-1</f>
        <v>0</v>
      </c>
      <c r="AL499" s="128">
        <f>RANK(AJ499,AH499:AJ499,1)-1</f>
        <v>1</v>
      </c>
      <c r="AM499" s="114"/>
      <c r="AN499" s="114"/>
      <c r="AO499" s="139"/>
      <c r="AP499" s="139"/>
      <c r="AQ499" s="139"/>
      <c r="AR499" s="139"/>
    </row>
    <row r="500" spans="1:46">
      <c r="A500" s="116">
        <f t="shared" si="706"/>
        <v>50</v>
      </c>
      <c r="B500" s="87">
        <v>498</v>
      </c>
      <c r="C500" s="93">
        <v>6</v>
      </c>
      <c r="D500" s="93" t="s">
        <v>87</v>
      </c>
      <c r="E500" s="88" t="s">
        <v>128</v>
      </c>
      <c r="F500" s="93">
        <v>11</v>
      </c>
      <c r="G500" s="93" t="s">
        <v>78</v>
      </c>
      <c r="H500" s="88" t="s">
        <v>110</v>
      </c>
      <c r="I500" s="89" t="s">
        <v>96</v>
      </c>
      <c r="J500" s="89" t="s">
        <v>95</v>
      </c>
      <c r="K500" s="89" t="s">
        <v>86</v>
      </c>
      <c r="L500" s="89" t="s">
        <v>82</v>
      </c>
      <c r="M500" s="89" t="s">
        <v>82</v>
      </c>
      <c r="N500" s="87">
        <v>11</v>
      </c>
      <c r="O500" s="87">
        <v>5</v>
      </c>
      <c r="P500" s="87">
        <v>12</v>
      </c>
      <c r="Q500" s="87">
        <v>10</v>
      </c>
      <c r="R500" s="87">
        <v>11</v>
      </c>
      <c r="S500" s="87">
        <v>6</v>
      </c>
      <c r="T500" s="87">
        <v>0</v>
      </c>
      <c r="U500" s="87">
        <v>0</v>
      </c>
      <c r="V500" s="87">
        <v>0</v>
      </c>
      <c r="W500" s="87">
        <v>0</v>
      </c>
      <c r="X500" s="90">
        <v>1</v>
      </c>
      <c r="Y500" s="90">
        <v>1</v>
      </c>
      <c r="Z500" s="90">
        <v>1</v>
      </c>
      <c r="AA500" s="90">
        <v>0</v>
      </c>
      <c r="AB500" s="90">
        <v>0</v>
      </c>
      <c r="AC500" s="90">
        <v>0</v>
      </c>
      <c r="AD500" s="90">
        <v>0</v>
      </c>
      <c r="AE500" s="90">
        <v>0</v>
      </c>
      <c r="AF500" s="90">
        <v>0</v>
      </c>
      <c r="AG500" s="90">
        <v>0</v>
      </c>
      <c r="AH500" s="91">
        <v>3</v>
      </c>
      <c r="AI500" s="91" t="s">
        <v>83</v>
      </c>
      <c r="AJ500" s="91">
        <v>0</v>
      </c>
      <c r="AK500" s="128">
        <f>RANK(AH500,AH500:AJ500,1)-1</f>
        <v>1</v>
      </c>
      <c r="AL500" s="128">
        <f>RANK(AJ500,AH500:AJ500,1)-1</f>
        <v>0</v>
      </c>
      <c r="AT500"/>
    </row>
    <row r="501" spans="1:46">
      <c r="A501" s="153">
        <f t="shared" si="706"/>
        <v>50</v>
      </c>
      <c r="B501" s="96">
        <v>499</v>
      </c>
      <c r="C501" s="94">
        <v>5</v>
      </c>
      <c r="D501" s="93" t="s">
        <v>84</v>
      </c>
      <c r="E501" s="88" t="s">
        <v>127</v>
      </c>
      <c r="F501" s="93">
        <v>12</v>
      </c>
      <c r="G501" s="93" t="s">
        <v>88</v>
      </c>
      <c r="H501" s="88" t="s">
        <v>112</v>
      </c>
      <c r="I501" s="105" t="s">
        <v>82</v>
      </c>
      <c r="J501" s="105" t="s">
        <v>82</v>
      </c>
      <c r="K501" s="105" t="s">
        <v>82</v>
      </c>
      <c r="L501" s="105" t="s">
        <v>82</v>
      </c>
      <c r="M501" s="105" t="s">
        <v>82</v>
      </c>
      <c r="N501" s="87">
        <v>0</v>
      </c>
      <c r="O501" s="87">
        <v>0</v>
      </c>
      <c r="P501" s="87">
        <v>0</v>
      </c>
      <c r="Q501" s="87">
        <v>0</v>
      </c>
      <c r="R501" s="87">
        <v>0</v>
      </c>
      <c r="S501" s="87">
        <v>0</v>
      </c>
      <c r="T501" s="87">
        <v>0</v>
      </c>
      <c r="U501" s="87">
        <v>0</v>
      </c>
      <c r="V501" s="87">
        <v>0</v>
      </c>
      <c r="W501" s="87">
        <v>0</v>
      </c>
      <c r="X501" s="90">
        <v>0</v>
      </c>
      <c r="Y501" s="90">
        <v>0</v>
      </c>
      <c r="Z501" s="90">
        <v>0</v>
      </c>
      <c r="AA501" s="90">
        <v>0</v>
      </c>
      <c r="AB501" s="90">
        <v>0</v>
      </c>
      <c r="AC501" s="90">
        <v>0</v>
      </c>
      <c r="AD501" s="90">
        <v>0</v>
      </c>
      <c r="AE501" s="90">
        <v>0</v>
      </c>
      <c r="AF501" s="90">
        <v>0</v>
      </c>
      <c r="AG501" s="90">
        <v>0</v>
      </c>
      <c r="AH501" s="91">
        <v>0</v>
      </c>
      <c r="AI501" s="91" t="s">
        <v>83</v>
      </c>
      <c r="AJ501" s="91">
        <v>0</v>
      </c>
      <c r="AK501" s="128">
        <f>RANK(AH501,AH501:AJ501,1)-1</f>
        <v>0</v>
      </c>
      <c r="AL501" s="128">
        <f>RANK(AJ501,AH501:AJ501,1)-1</f>
        <v>0</v>
      </c>
      <c r="AM501" s="142">
        <v>1</v>
      </c>
      <c r="AN501" s="142">
        <v>1</v>
      </c>
      <c r="AT501"/>
    </row>
    <row r="502" spans="1:46">
      <c r="A502" s="154">
        <f t="shared" si="706"/>
        <v>50</v>
      </c>
      <c r="B502" s="101">
        <v>500</v>
      </c>
      <c r="C502" s="99"/>
      <c r="D502" s="80">
        <v>2</v>
      </c>
      <c r="E502" s="81" t="s">
        <v>39</v>
      </c>
      <c r="F502" s="79">
        <v>9</v>
      </c>
      <c r="G502" s="80">
        <v>3</v>
      </c>
      <c r="H502" s="81" t="s">
        <v>46</v>
      </c>
      <c r="I502" s="155"/>
      <c r="J502" s="156"/>
      <c r="K502" s="156"/>
      <c r="L502" s="156"/>
      <c r="M502" s="156"/>
      <c r="N502" s="157"/>
      <c r="O502" s="157"/>
      <c r="P502" s="157"/>
      <c r="Q502" s="157"/>
      <c r="R502" s="157"/>
      <c r="S502" s="157"/>
      <c r="T502" s="157"/>
      <c r="U502" s="157"/>
      <c r="V502" s="157"/>
      <c r="W502" s="157"/>
      <c r="X502" s="158"/>
      <c r="Y502" s="158"/>
      <c r="Z502" s="158"/>
      <c r="AA502" s="158"/>
      <c r="AB502" s="158"/>
      <c r="AC502" s="158"/>
      <c r="AD502" s="158"/>
      <c r="AE502" s="158"/>
      <c r="AF502" s="158"/>
      <c r="AG502" s="158"/>
      <c r="AH502" s="255">
        <v>4</v>
      </c>
      <c r="AI502" s="255"/>
      <c r="AJ502" s="256">
        <v>2</v>
      </c>
      <c r="AK502" s="144">
        <f>SUM(AK494:AK501)</f>
        <v>4</v>
      </c>
      <c r="AL502" s="144">
        <f>SUM(AL494:AL501)</f>
        <v>2</v>
      </c>
      <c r="AM502" s="145" t="str">
        <f>IF(OR(ISNA(E494),AK502=AL502),"",IF(D493&lt;G493,AK502&amp;" - "&amp;AL502,AL502&amp;" - "&amp;AK502))</f>
        <v>2 - 4</v>
      </c>
      <c r="AN502" s="145">
        <f>IF(OR(ISNA(E494),AK502=AL502),"",IF(VALUE(LEFT(AM502))&gt;VALUE(RIGHT(AM502)),2,1))</f>
        <v>1</v>
      </c>
      <c r="AT502"/>
    </row>
    <row r="503" spans="1:46" s="109" customFormat="1">
      <c r="A503" s="152">
        <f>A493+1</f>
        <v>51</v>
      </c>
      <c r="B503" s="79">
        <v>501</v>
      </c>
      <c r="C503" s="79">
        <v>3</v>
      </c>
      <c r="D503" s="87" t="s">
        <v>77</v>
      </c>
      <c r="E503" s="88" t="s">
        <v>109</v>
      </c>
      <c r="F503" s="87">
        <v>11</v>
      </c>
      <c r="G503" s="87" t="s">
        <v>78</v>
      </c>
      <c r="H503" s="88" t="s">
        <v>117</v>
      </c>
      <c r="I503" s="89" t="s">
        <v>105</v>
      </c>
      <c r="J503" s="89" t="s">
        <v>106</v>
      </c>
      <c r="K503" s="89" t="s">
        <v>100</v>
      </c>
      <c r="L503" s="89" t="s">
        <v>82</v>
      </c>
      <c r="M503" s="89" t="s">
        <v>82</v>
      </c>
      <c r="N503" s="87">
        <v>18</v>
      </c>
      <c r="O503" s="87">
        <v>20</v>
      </c>
      <c r="P503" s="87">
        <v>10</v>
      </c>
      <c r="Q503" s="87">
        <v>12</v>
      </c>
      <c r="R503" s="87">
        <v>9</v>
      </c>
      <c r="S503" s="87">
        <v>11</v>
      </c>
      <c r="T503" s="87">
        <v>0</v>
      </c>
      <c r="U503" s="87">
        <v>0</v>
      </c>
      <c r="V503" s="87">
        <v>0</v>
      </c>
      <c r="W503" s="87">
        <v>0</v>
      </c>
      <c r="X503" s="90">
        <v>0</v>
      </c>
      <c r="Y503" s="90">
        <v>0</v>
      </c>
      <c r="Z503" s="90">
        <v>0</v>
      </c>
      <c r="AA503" s="90">
        <v>0</v>
      </c>
      <c r="AB503" s="90">
        <v>0</v>
      </c>
      <c r="AC503" s="90">
        <v>1</v>
      </c>
      <c r="AD503" s="90">
        <v>1</v>
      </c>
      <c r="AE503" s="90">
        <v>1</v>
      </c>
      <c r="AF503" s="90">
        <v>0</v>
      </c>
      <c r="AG503" s="90">
        <v>0</v>
      </c>
      <c r="AH503" s="91">
        <v>0</v>
      </c>
      <c r="AI503" s="91" t="s">
        <v>83</v>
      </c>
      <c r="AJ503" s="91">
        <v>3</v>
      </c>
      <c r="AO503" s="109" t="s">
        <v>132</v>
      </c>
      <c r="AP503" s="109" t="s">
        <v>132</v>
      </c>
    </row>
    <row r="504" spans="1:46" s="109" customFormat="1">
      <c r="A504" s="116">
        <f t="shared" ref="A504:A512" si="707">A494+1</f>
        <v>51</v>
      </c>
      <c r="B504" s="87">
        <v>502</v>
      </c>
      <c r="C504" s="87">
        <v>4</v>
      </c>
      <c r="D504" s="87" t="s">
        <v>84</v>
      </c>
      <c r="E504" s="88" t="s">
        <v>111</v>
      </c>
      <c r="F504" s="87">
        <v>10</v>
      </c>
      <c r="G504" s="87" t="s">
        <v>85</v>
      </c>
      <c r="H504" s="88" t="s">
        <v>119</v>
      </c>
      <c r="I504" s="89" t="s">
        <v>86</v>
      </c>
      <c r="J504" s="89" t="s">
        <v>92</v>
      </c>
      <c r="K504" s="89" t="s">
        <v>80</v>
      </c>
      <c r="L504" s="89" t="s">
        <v>82</v>
      </c>
      <c r="M504" s="89" t="s">
        <v>82</v>
      </c>
      <c r="N504" s="87">
        <v>11</v>
      </c>
      <c r="O504" s="87">
        <v>6</v>
      </c>
      <c r="P504" s="87">
        <v>11</v>
      </c>
      <c r="Q504" s="87">
        <v>7</v>
      </c>
      <c r="R504" s="87">
        <v>11</v>
      </c>
      <c r="S504" s="87">
        <v>8</v>
      </c>
      <c r="T504" s="87">
        <v>0</v>
      </c>
      <c r="U504" s="87">
        <v>0</v>
      </c>
      <c r="V504" s="87">
        <v>0</v>
      </c>
      <c r="W504" s="87">
        <v>0</v>
      </c>
      <c r="X504" s="90">
        <v>1</v>
      </c>
      <c r="Y504" s="90">
        <v>1</v>
      </c>
      <c r="Z504" s="90">
        <v>1</v>
      </c>
      <c r="AA504" s="90">
        <v>0</v>
      </c>
      <c r="AB504" s="90">
        <v>0</v>
      </c>
      <c r="AC504" s="90">
        <v>0</v>
      </c>
      <c r="AD504" s="90">
        <v>0</v>
      </c>
      <c r="AE504" s="90">
        <v>0</v>
      </c>
      <c r="AF504" s="90">
        <v>0</v>
      </c>
      <c r="AG504" s="90">
        <v>0</v>
      </c>
      <c r="AH504" s="91">
        <v>3</v>
      </c>
      <c r="AI504" s="91" t="s">
        <v>83</v>
      </c>
      <c r="AJ504" s="91">
        <v>0</v>
      </c>
      <c r="AK504" s="128" t="e">
        <f>RANK(#REF!,#REF!,1)-1</f>
        <v>#REF!</v>
      </c>
      <c r="AL504" s="128" t="e">
        <f>RANK(#REF!,#REF!,1)-1</f>
        <v>#REF!</v>
      </c>
    </row>
    <row r="505" spans="1:46" s="109" customFormat="1">
      <c r="A505" s="116">
        <f t="shared" si="707"/>
        <v>51</v>
      </c>
      <c r="B505" s="87">
        <v>503</v>
      </c>
      <c r="C505" s="87">
        <v>5</v>
      </c>
      <c r="D505" s="87" t="s">
        <v>87</v>
      </c>
      <c r="E505" s="88" t="s">
        <v>129</v>
      </c>
      <c r="F505" s="87">
        <v>12</v>
      </c>
      <c r="G505" s="87" t="s">
        <v>88</v>
      </c>
      <c r="H505" s="88" t="s">
        <v>127</v>
      </c>
      <c r="I505" s="89" t="s">
        <v>101</v>
      </c>
      <c r="J505" s="89" t="s">
        <v>86</v>
      </c>
      <c r="K505" s="89" t="s">
        <v>106</v>
      </c>
      <c r="L505" s="89" t="s">
        <v>80</v>
      </c>
      <c r="M505" s="89" t="s">
        <v>82</v>
      </c>
      <c r="N505" s="87">
        <v>11</v>
      </c>
      <c r="O505" s="87">
        <v>2</v>
      </c>
      <c r="P505" s="87">
        <v>11</v>
      </c>
      <c r="Q505" s="87">
        <v>6</v>
      </c>
      <c r="R505" s="87">
        <v>10</v>
      </c>
      <c r="S505" s="87">
        <v>12</v>
      </c>
      <c r="T505" s="87">
        <v>11</v>
      </c>
      <c r="U505" s="87">
        <v>8</v>
      </c>
      <c r="V505" s="87">
        <v>0</v>
      </c>
      <c r="W505" s="87">
        <v>0</v>
      </c>
      <c r="X505" s="90">
        <v>1</v>
      </c>
      <c r="Y505" s="90">
        <v>1</v>
      </c>
      <c r="Z505" s="90">
        <v>0</v>
      </c>
      <c r="AA505" s="90">
        <v>1</v>
      </c>
      <c r="AB505" s="90">
        <v>0</v>
      </c>
      <c r="AC505" s="90">
        <v>0</v>
      </c>
      <c r="AD505" s="90">
        <v>0</v>
      </c>
      <c r="AE505" s="90">
        <v>1</v>
      </c>
      <c r="AF505" s="90">
        <v>0</v>
      </c>
      <c r="AG505" s="90">
        <v>0</v>
      </c>
      <c r="AH505" s="91">
        <v>3</v>
      </c>
      <c r="AI505" s="91" t="s">
        <v>83</v>
      </c>
      <c r="AJ505" s="91">
        <v>1</v>
      </c>
      <c r="AK505" s="128" t="e">
        <f>RANK(#REF!,#REF!,1)-1</f>
        <v>#REF!</v>
      </c>
      <c r="AL505" s="128" t="e">
        <f>RANK(#REF!,#REF!,1)-1</f>
        <v>#REF!</v>
      </c>
    </row>
    <row r="506" spans="1:46" s="109" customFormat="1">
      <c r="A506" s="116">
        <f t="shared" si="707"/>
        <v>51</v>
      </c>
      <c r="B506" s="87">
        <v>504</v>
      </c>
      <c r="C506" s="87">
        <v>6</v>
      </c>
      <c r="D506" s="87"/>
      <c r="E506" s="88" t="s">
        <v>109</v>
      </c>
      <c r="F506" s="92">
        <v>11</v>
      </c>
      <c r="G506" s="87"/>
      <c r="H506" s="88" t="s">
        <v>117</v>
      </c>
      <c r="I506" s="291" t="s">
        <v>100</v>
      </c>
      <c r="J506" s="291" t="s">
        <v>90</v>
      </c>
      <c r="K506" s="291" t="s">
        <v>91</v>
      </c>
      <c r="L506" s="291" t="s">
        <v>82</v>
      </c>
      <c r="M506" s="291" t="s">
        <v>82</v>
      </c>
      <c r="N506" s="285">
        <v>9</v>
      </c>
      <c r="O506" s="285">
        <v>11</v>
      </c>
      <c r="P506" s="285">
        <v>7</v>
      </c>
      <c r="Q506" s="285">
        <v>11</v>
      </c>
      <c r="R506" s="285">
        <v>8</v>
      </c>
      <c r="S506" s="285">
        <v>11</v>
      </c>
      <c r="T506" s="285">
        <v>0</v>
      </c>
      <c r="U506" s="285">
        <v>0</v>
      </c>
      <c r="V506" s="285">
        <v>0</v>
      </c>
      <c r="W506" s="285">
        <v>0</v>
      </c>
      <c r="X506" s="293">
        <v>0</v>
      </c>
      <c r="Y506" s="293">
        <v>0</v>
      </c>
      <c r="Z506" s="293">
        <v>0</v>
      </c>
      <c r="AA506" s="293">
        <v>0</v>
      </c>
      <c r="AB506" s="293">
        <v>0</v>
      </c>
      <c r="AC506" s="293">
        <v>1</v>
      </c>
      <c r="AD506" s="293">
        <v>1</v>
      </c>
      <c r="AE506" s="293">
        <v>1</v>
      </c>
      <c r="AF506" s="293">
        <v>0</v>
      </c>
      <c r="AG506" s="293">
        <v>0</v>
      </c>
      <c r="AH506" s="295">
        <v>0</v>
      </c>
      <c r="AI506" s="295" t="s">
        <v>83</v>
      </c>
      <c r="AJ506" s="295">
        <v>3</v>
      </c>
      <c r="AK506" s="128" t="e">
        <f>RANK(#REF!,#REF!,1)-1</f>
        <v>#REF!</v>
      </c>
      <c r="AL506" s="128" t="e">
        <f>RANK(#REF!,#REF!,1)-1</f>
        <v>#REF!</v>
      </c>
    </row>
    <row r="507" spans="1:46" s="109" customFormat="1">
      <c r="A507" s="116">
        <f t="shared" si="707"/>
        <v>51</v>
      </c>
      <c r="B507" s="87">
        <v>505</v>
      </c>
      <c r="C507" s="92">
        <v>7</v>
      </c>
      <c r="D507" s="87"/>
      <c r="E507" s="88" t="s">
        <v>111</v>
      </c>
      <c r="F507" s="92">
        <v>13</v>
      </c>
      <c r="G507" s="87"/>
      <c r="H507" s="88" t="s">
        <v>128</v>
      </c>
      <c r="I507" s="291"/>
      <c r="J507" s="291"/>
      <c r="K507" s="291"/>
      <c r="L507" s="291"/>
      <c r="M507" s="291"/>
      <c r="N507" s="286"/>
      <c r="O507" s="286"/>
      <c r="P507" s="286"/>
      <c r="Q507" s="286"/>
      <c r="R507" s="286"/>
      <c r="S507" s="286"/>
      <c r="T507" s="286"/>
      <c r="U507" s="286"/>
      <c r="V507" s="286"/>
      <c r="W507" s="286"/>
      <c r="X507" s="294"/>
      <c r="Y507" s="294"/>
      <c r="Z507" s="294"/>
      <c r="AA507" s="294"/>
      <c r="AB507" s="294"/>
      <c r="AC507" s="294"/>
      <c r="AD507" s="294"/>
      <c r="AE507" s="294"/>
      <c r="AF507" s="294"/>
      <c r="AG507" s="294"/>
      <c r="AH507" s="296"/>
      <c r="AI507" s="296"/>
      <c r="AJ507" s="296"/>
      <c r="AK507" s="298" t="e">
        <f>RANK(#REF!,#REF!,1)-1</f>
        <v>#REF!</v>
      </c>
      <c r="AL507" s="299" t="e">
        <f>RANK(#REF!,#REF!,1)-1</f>
        <v>#REF!</v>
      </c>
    </row>
    <row r="508" spans="1:46" s="109" customFormat="1">
      <c r="A508" s="116">
        <f t="shared" si="707"/>
        <v>51</v>
      </c>
      <c r="B508" s="87">
        <v>506</v>
      </c>
      <c r="C508" s="92">
        <v>8</v>
      </c>
      <c r="D508" s="87" t="s">
        <v>77</v>
      </c>
      <c r="E508" s="88" t="s">
        <v>109</v>
      </c>
      <c r="F508" s="87">
        <v>10</v>
      </c>
      <c r="G508" s="87" t="s">
        <v>85</v>
      </c>
      <c r="H508" s="88" t="s">
        <v>119</v>
      </c>
      <c r="I508" s="89" t="s">
        <v>93</v>
      </c>
      <c r="J508" s="89" t="s">
        <v>89</v>
      </c>
      <c r="K508" s="89" t="s">
        <v>86</v>
      </c>
      <c r="L508" s="89" t="s">
        <v>80</v>
      </c>
      <c r="M508" s="89" t="s">
        <v>82</v>
      </c>
      <c r="N508" s="87">
        <v>11</v>
      </c>
      <c r="O508" s="87">
        <v>4</v>
      </c>
      <c r="P508" s="87">
        <v>6</v>
      </c>
      <c r="Q508" s="87">
        <v>11</v>
      </c>
      <c r="R508" s="87">
        <v>11</v>
      </c>
      <c r="S508" s="87">
        <v>6</v>
      </c>
      <c r="T508" s="87">
        <v>11</v>
      </c>
      <c r="U508" s="87">
        <v>8</v>
      </c>
      <c r="V508" s="87">
        <v>0</v>
      </c>
      <c r="W508" s="87">
        <v>0</v>
      </c>
      <c r="X508" s="90">
        <v>1</v>
      </c>
      <c r="Y508" s="90">
        <v>0</v>
      </c>
      <c r="Z508" s="90">
        <v>1</v>
      </c>
      <c r="AA508" s="90">
        <v>1</v>
      </c>
      <c r="AB508" s="90">
        <v>0</v>
      </c>
      <c r="AC508" s="90">
        <v>0</v>
      </c>
      <c r="AD508" s="90">
        <v>1</v>
      </c>
      <c r="AE508" s="90">
        <v>0</v>
      </c>
      <c r="AF508" s="90">
        <v>0</v>
      </c>
      <c r="AG508" s="90">
        <v>0</v>
      </c>
      <c r="AH508" s="91">
        <v>3</v>
      </c>
      <c r="AI508" s="91" t="s">
        <v>83</v>
      </c>
      <c r="AJ508" s="91">
        <v>1</v>
      </c>
      <c r="AK508" s="298"/>
      <c r="AL508" s="299"/>
    </row>
    <row r="509" spans="1:46" s="109" customFormat="1">
      <c r="A509" s="116">
        <f t="shared" si="707"/>
        <v>51</v>
      </c>
      <c r="B509" s="87">
        <v>507</v>
      </c>
      <c r="C509" s="87">
        <v>4</v>
      </c>
      <c r="D509" s="93" t="s">
        <v>87</v>
      </c>
      <c r="E509" s="88" t="s">
        <v>129</v>
      </c>
      <c r="F509" s="93">
        <v>11</v>
      </c>
      <c r="G509" s="93" t="s">
        <v>78</v>
      </c>
      <c r="H509" s="88" t="s">
        <v>117</v>
      </c>
      <c r="I509" s="89" t="s">
        <v>80</v>
      </c>
      <c r="J509" s="89" t="s">
        <v>100</v>
      </c>
      <c r="K509" s="89" t="s">
        <v>107</v>
      </c>
      <c r="L509" s="89" t="s">
        <v>100</v>
      </c>
      <c r="M509" s="89" t="s">
        <v>82</v>
      </c>
      <c r="N509" s="87">
        <v>11</v>
      </c>
      <c r="O509" s="87">
        <v>8</v>
      </c>
      <c r="P509" s="87">
        <v>9</v>
      </c>
      <c r="Q509" s="87">
        <v>11</v>
      </c>
      <c r="R509" s="87">
        <v>12</v>
      </c>
      <c r="S509" s="87">
        <v>14</v>
      </c>
      <c r="T509" s="87">
        <v>9</v>
      </c>
      <c r="U509" s="87">
        <v>11</v>
      </c>
      <c r="V509" s="87">
        <v>0</v>
      </c>
      <c r="W509" s="87">
        <v>0</v>
      </c>
      <c r="X509" s="90">
        <v>1</v>
      </c>
      <c r="Y509" s="90">
        <v>0</v>
      </c>
      <c r="Z509" s="90">
        <v>0</v>
      </c>
      <c r="AA509" s="90">
        <v>0</v>
      </c>
      <c r="AB509" s="90">
        <v>0</v>
      </c>
      <c r="AC509" s="90">
        <v>0</v>
      </c>
      <c r="AD509" s="90">
        <v>1</v>
      </c>
      <c r="AE509" s="90">
        <v>1</v>
      </c>
      <c r="AF509" s="90">
        <v>1</v>
      </c>
      <c r="AG509" s="90">
        <v>0</v>
      </c>
      <c r="AH509" s="91">
        <v>1</v>
      </c>
      <c r="AI509" s="91" t="s">
        <v>83</v>
      </c>
      <c r="AJ509" s="91">
        <v>3</v>
      </c>
      <c r="AK509" s="128" t="e">
        <f>RANK(#REF!,#REF!,1)-1</f>
        <v>#REF!</v>
      </c>
      <c r="AL509" s="128" t="e">
        <f>RANK(#REF!,#REF!,1)-1</f>
        <v>#REF!</v>
      </c>
      <c r="AM509" s="114"/>
      <c r="AN509" s="114"/>
      <c r="AO509" s="139"/>
      <c r="AP509" s="139"/>
      <c r="AQ509" s="139"/>
      <c r="AR509" s="139"/>
    </row>
    <row r="510" spans="1:46">
      <c r="A510" s="116">
        <f t="shared" si="707"/>
        <v>51</v>
      </c>
      <c r="B510" s="87">
        <v>508</v>
      </c>
      <c r="C510" s="93">
        <v>6</v>
      </c>
      <c r="D510" s="94" t="s">
        <v>84</v>
      </c>
      <c r="E510" s="95" t="s">
        <v>111</v>
      </c>
      <c r="F510" s="94">
        <v>12</v>
      </c>
      <c r="G510" s="94" t="s">
        <v>88</v>
      </c>
      <c r="H510" s="95" t="s">
        <v>127</v>
      </c>
      <c r="I510" s="89" t="s">
        <v>96</v>
      </c>
      <c r="J510" s="89" t="s">
        <v>96</v>
      </c>
      <c r="K510" s="89" t="s">
        <v>92</v>
      </c>
      <c r="L510" s="89" t="s">
        <v>82</v>
      </c>
      <c r="M510" s="89" t="s">
        <v>82</v>
      </c>
      <c r="N510" s="96">
        <v>11</v>
      </c>
      <c r="O510" s="96">
        <v>5</v>
      </c>
      <c r="P510" s="96">
        <v>11</v>
      </c>
      <c r="Q510" s="96">
        <v>5</v>
      </c>
      <c r="R510" s="96">
        <v>11</v>
      </c>
      <c r="S510" s="96">
        <v>7</v>
      </c>
      <c r="T510" s="96">
        <v>0</v>
      </c>
      <c r="U510" s="96">
        <v>0</v>
      </c>
      <c r="V510" s="96">
        <v>0</v>
      </c>
      <c r="W510" s="96">
        <v>0</v>
      </c>
      <c r="X510" s="97">
        <v>1</v>
      </c>
      <c r="Y510" s="97">
        <v>1</v>
      </c>
      <c r="Z510" s="97">
        <v>1</v>
      </c>
      <c r="AA510" s="97">
        <v>0</v>
      </c>
      <c r="AB510" s="97">
        <v>0</v>
      </c>
      <c r="AC510" s="97">
        <v>0</v>
      </c>
      <c r="AD510" s="97">
        <v>0</v>
      </c>
      <c r="AE510" s="97">
        <v>0</v>
      </c>
      <c r="AF510" s="97">
        <v>0</v>
      </c>
      <c r="AG510" s="97">
        <v>0</v>
      </c>
      <c r="AH510" s="98">
        <v>3</v>
      </c>
      <c r="AI510" s="98" t="s">
        <v>83</v>
      </c>
      <c r="AJ510" s="98">
        <v>0</v>
      </c>
      <c r="AK510" s="128" t="e">
        <f>RANK(#REF!,#REF!,1)-1</f>
        <v>#REF!</v>
      </c>
      <c r="AL510" s="128" t="e">
        <f>RANK(#REF!,#REF!,1)-1</f>
        <v>#REF!</v>
      </c>
      <c r="AT510"/>
    </row>
    <row r="511" spans="1:46">
      <c r="A511" s="153">
        <f t="shared" si="707"/>
        <v>51</v>
      </c>
      <c r="B511" s="96">
        <v>509</v>
      </c>
      <c r="C511" s="94">
        <v>5</v>
      </c>
      <c r="D511" s="99"/>
      <c r="E511" s="99"/>
      <c r="F511" s="99"/>
      <c r="G511" s="99"/>
      <c r="H511" s="99"/>
      <c r="I511" s="100"/>
      <c r="J511" s="100"/>
      <c r="K511" s="100"/>
      <c r="L511" s="100"/>
      <c r="M511" s="100"/>
      <c r="N511" s="101"/>
      <c r="O511" s="101"/>
      <c r="P511" s="101"/>
      <c r="Q511" s="101"/>
      <c r="R511" s="101"/>
      <c r="S511" s="101"/>
      <c r="T511" s="101"/>
      <c r="U511" s="101"/>
      <c r="V511" s="101"/>
      <c r="W511" s="101"/>
      <c r="X511" s="102"/>
      <c r="Y511" s="102"/>
      <c r="Z511" s="102"/>
      <c r="AA511" s="102"/>
      <c r="AB511" s="102"/>
      <c r="AC511" s="102"/>
      <c r="AD511" s="102"/>
      <c r="AE511" s="102"/>
      <c r="AF511" s="102"/>
      <c r="AG511" s="102"/>
      <c r="AH511" s="253">
        <v>4</v>
      </c>
      <c r="AI511" s="253"/>
      <c r="AJ511" s="254">
        <v>3</v>
      </c>
      <c r="AK511" s="128" t="e">
        <f>RANK(#REF!,#REF!,1)-1</f>
        <v>#REF!</v>
      </c>
      <c r="AL511" s="128" t="e">
        <f>RANK(#REF!,#REF!,1)-1</f>
        <v>#REF!</v>
      </c>
      <c r="AM511" s="142">
        <v>1</v>
      </c>
      <c r="AN511" s="142">
        <v>1</v>
      </c>
      <c r="AT511"/>
    </row>
    <row r="512" spans="1:46">
      <c r="A512" s="154">
        <f t="shared" si="707"/>
        <v>51</v>
      </c>
      <c r="B512" s="101">
        <v>510</v>
      </c>
      <c r="C512" s="99"/>
      <c r="D512" s="80">
        <v>4</v>
      </c>
      <c r="E512" s="81" t="s">
        <v>52</v>
      </c>
      <c r="F512" s="79">
        <v>9</v>
      </c>
      <c r="G512" s="80">
        <v>1</v>
      </c>
      <c r="H512" s="81" t="s">
        <v>27</v>
      </c>
      <c r="I512" s="82"/>
      <c r="J512" s="83"/>
      <c r="K512" s="83"/>
      <c r="L512" s="83"/>
      <c r="M512" s="83"/>
      <c r="N512" s="84"/>
      <c r="O512" s="84"/>
      <c r="P512" s="84"/>
      <c r="Q512" s="84"/>
      <c r="R512" s="84"/>
      <c r="S512" s="84"/>
      <c r="T512" s="84"/>
      <c r="U512" s="84"/>
      <c r="V512" s="84"/>
      <c r="W512" s="84"/>
      <c r="X512" s="85"/>
      <c r="Y512" s="85"/>
      <c r="Z512" s="85"/>
      <c r="AA512" s="85"/>
      <c r="AB512" s="85"/>
      <c r="AC512" s="85"/>
      <c r="AD512" s="85"/>
      <c r="AE512" s="85"/>
      <c r="AF512" s="85"/>
      <c r="AG512" s="85"/>
      <c r="AH512" s="85"/>
      <c r="AI512" s="85"/>
      <c r="AJ512" s="86"/>
      <c r="AK512" s="144" t="e">
        <f>SUM(AK504:AK511)</f>
        <v>#REF!</v>
      </c>
      <c r="AL512" s="144" t="e">
        <f>SUM(AL504:AL511)</f>
        <v>#REF!</v>
      </c>
      <c r="AM512" s="145" t="e">
        <f>IF(OR(ISNA(#REF!),AK512=AL512),"",IF(#REF!&lt;#REF!,AK512&amp;" - "&amp;AL512,AL512&amp;" - "&amp;AK512))</f>
        <v>#REF!</v>
      </c>
      <c r="AN512" s="145" t="e">
        <f>IF(OR(ISNA(#REF!),AK512=AL512),"",IF(VALUE(LEFT(AM512))&gt;VALUE(RIGHT(AM512)),2,1))</f>
        <v>#REF!</v>
      </c>
      <c r="AT512"/>
    </row>
    <row r="513" spans="1:46" s="109" customFormat="1">
      <c r="A513" s="152">
        <f>A503+1</f>
        <v>52</v>
      </c>
      <c r="B513" s="79">
        <v>511</v>
      </c>
      <c r="C513" s="79">
        <v>3</v>
      </c>
      <c r="D513" s="87" t="s">
        <v>77</v>
      </c>
      <c r="E513" s="88" t="s">
        <v>118</v>
      </c>
      <c r="F513" s="87">
        <v>11</v>
      </c>
      <c r="G513" s="87" t="s">
        <v>78</v>
      </c>
      <c r="H513" s="88" t="s">
        <v>114</v>
      </c>
      <c r="I513" s="89" t="s">
        <v>94</v>
      </c>
      <c r="J513" s="89" t="s">
        <v>100</v>
      </c>
      <c r="K513" s="89" t="s">
        <v>89</v>
      </c>
      <c r="L513" s="89" t="s">
        <v>89</v>
      </c>
      <c r="M513" s="89" t="s">
        <v>82</v>
      </c>
      <c r="N513" s="87">
        <v>11</v>
      </c>
      <c r="O513" s="87">
        <v>9</v>
      </c>
      <c r="P513" s="87">
        <v>9</v>
      </c>
      <c r="Q513" s="87">
        <v>11</v>
      </c>
      <c r="R513" s="87">
        <v>6</v>
      </c>
      <c r="S513" s="87">
        <v>11</v>
      </c>
      <c r="T513" s="87">
        <v>6</v>
      </c>
      <c r="U513" s="87">
        <v>11</v>
      </c>
      <c r="V513" s="87">
        <v>0</v>
      </c>
      <c r="W513" s="87">
        <v>0</v>
      </c>
      <c r="X513" s="90">
        <v>1</v>
      </c>
      <c r="Y513" s="90">
        <v>0</v>
      </c>
      <c r="Z513" s="90">
        <v>0</v>
      </c>
      <c r="AA513" s="90">
        <v>0</v>
      </c>
      <c r="AB513" s="90">
        <v>0</v>
      </c>
      <c r="AC513" s="90">
        <v>0</v>
      </c>
      <c r="AD513" s="90">
        <v>1</v>
      </c>
      <c r="AE513" s="90">
        <v>1</v>
      </c>
      <c r="AF513" s="90">
        <v>1</v>
      </c>
      <c r="AG513" s="90">
        <v>0</v>
      </c>
      <c r="AH513" s="91">
        <v>1</v>
      </c>
      <c r="AI513" s="91" t="s">
        <v>83</v>
      </c>
      <c r="AJ513" s="91">
        <v>3</v>
      </c>
      <c r="AO513" s="109" t="s">
        <v>132</v>
      </c>
      <c r="AP513" s="109" t="s">
        <v>132</v>
      </c>
    </row>
    <row r="514" spans="1:46" s="109" customFormat="1">
      <c r="A514" s="116">
        <f t="shared" ref="A514:A522" si="708">A504+1</f>
        <v>52</v>
      </c>
      <c r="B514" s="87">
        <v>512</v>
      </c>
      <c r="C514" s="87">
        <v>4</v>
      </c>
      <c r="D514" s="87" t="s">
        <v>84</v>
      </c>
      <c r="E514" s="88" t="s">
        <v>116</v>
      </c>
      <c r="F514" s="87">
        <v>10</v>
      </c>
      <c r="G514" s="87" t="s">
        <v>85</v>
      </c>
      <c r="H514" s="88" t="s">
        <v>110</v>
      </c>
      <c r="I514" s="89" t="s">
        <v>91</v>
      </c>
      <c r="J514" s="89" t="s">
        <v>94</v>
      </c>
      <c r="K514" s="89" t="s">
        <v>92</v>
      </c>
      <c r="L514" s="89" t="s">
        <v>90</v>
      </c>
      <c r="M514" s="89" t="s">
        <v>96</v>
      </c>
      <c r="N514" s="87">
        <v>8</v>
      </c>
      <c r="O514" s="87">
        <v>11</v>
      </c>
      <c r="P514" s="87">
        <v>11</v>
      </c>
      <c r="Q514" s="87">
        <v>9</v>
      </c>
      <c r="R514" s="87">
        <v>11</v>
      </c>
      <c r="S514" s="87">
        <v>7</v>
      </c>
      <c r="T514" s="87">
        <v>7</v>
      </c>
      <c r="U514" s="87">
        <v>11</v>
      </c>
      <c r="V514" s="87">
        <v>11</v>
      </c>
      <c r="W514" s="87">
        <v>5</v>
      </c>
      <c r="X514" s="90">
        <v>0</v>
      </c>
      <c r="Y514" s="90">
        <v>1</v>
      </c>
      <c r="Z514" s="90">
        <v>1</v>
      </c>
      <c r="AA514" s="90">
        <v>0</v>
      </c>
      <c r="AB514" s="90">
        <v>1</v>
      </c>
      <c r="AC514" s="90">
        <v>1</v>
      </c>
      <c r="AD514" s="90">
        <v>0</v>
      </c>
      <c r="AE514" s="90">
        <v>0</v>
      </c>
      <c r="AF514" s="90">
        <v>1</v>
      </c>
      <c r="AG514" s="90">
        <v>0</v>
      </c>
      <c r="AH514" s="91">
        <v>3</v>
      </c>
      <c r="AI514" s="91" t="s">
        <v>83</v>
      </c>
      <c r="AJ514" s="91">
        <v>2</v>
      </c>
      <c r="AK514" s="128" t="e">
        <f>RANK(#REF!,#REF!,1)-1</f>
        <v>#REF!</v>
      </c>
      <c r="AL514" s="128" t="e">
        <f>RANK(#REF!,#REF!,1)-1</f>
        <v>#REF!</v>
      </c>
    </row>
    <row r="515" spans="1:46" s="109" customFormat="1">
      <c r="A515" s="116">
        <f t="shared" si="708"/>
        <v>52</v>
      </c>
      <c r="B515" s="87">
        <v>513</v>
      </c>
      <c r="C515" s="87">
        <v>5</v>
      </c>
      <c r="D515" s="87" t="s">
        <v>87</v>
      </c>
      <c r="E515" s="88" t="s">
        <v>120</v>
      </c>
      <c r="F515" s="87">
        <v>12</v>
      </c>
      <c r="G515" s="87" t="s">
        <v>88</v>
      </c>
      <c r="H515" s="88" t="s">
        <v>112</v>
      </c>
      <c r="I515" s="89" t="s">
        <v>86</v>
      </c>
      <c r="J515" s="89" t="s">
        <v>81</v>
      </c>
      <c r="K515" s="89" t="s">
        <v>93</v>
      </c>
      <c r="L515" s="89" t="s">
        <v>82</v>
      </c>
      <c r="M515" s="89" t="s">
        <v>82</v>
      </c>
      <c r="N515" s="87">
        <v>11</v>
      </c>
      <c r="O515" s="87">
        <v>6</v>
      </c>
      <c r="P515" s="87">
        <v>11</v>
      </c>
      <c r="Q515" s="87">
        <v>3</v>
      </c>
      <c r="R515" s="87">
        <v>11</v>
      </c>
      <c r="S515" s="87">
        <v>4</v>
      </c>
      <c r="T515" s="87">
        <v>0</v>
      </c>
      <c r="U515" s="87">
        <v>0</v>
      </c>
      <c r="V515" s="87">
        <v>0</v>
      </c>
      <c r="W515" s="87">
        <v>0</v>
      </c>
      <c r="X515" s="90">
        <v>1</v>
      </c>
      <c r="Y515" s="90">
        <v>1</v>
      </c>
      <c r="Z515" s="90">
        <v>1</v>
      </c>
      <c r="AA515" s="90">
        <v>0</v>
      </c>
      <c r="AB515" s="90">
        <v>0</v>
      </c>
      <c r="AC515" s="90">
        <v>0</v>
      </c>
      <c r="AD515" s="90">
        <v>0</v>
      </c>
      <c r="AE515" s="90">
        <v>0</v>
      </c>
      <c r="AF515" s="90">
        <v>0</v>
      </c>
      <c r="AG515" s="90">
        <v>0</v>
      </c>
      <c r="AH515" s="91">
        <v>3</v>
      </c>
      <c r="AI515" s="91" t="s">
        <v>83</v>
      </c>
      <c r="AJ515" s="91">
        <v>0</v>
      </c>
      <c r="AK515" s="128" t="e">
        <f>RANK(#REF!,#REF!,1)-1</f>
        <v>#REF!</v>
      </c>
      <c r="AL515" s="128" t="e">
        <f>RANK(#REF!,#REF!,1)-1</f>
        <v>#REF!</v>
      </c>
    </row>
    <row r="516" spans="1:46" s="109" customFormat="1">
      <c r="A516" s="116">
        <f t="shared" si="708"/>
        <v>52</v>
      </c>
      <c r="B516" s="87">
        <v>514</v>
      </c>
      <c r="C516" s="87">
        <v>6</v>
      </c>
      <c r="D516" s="87"/>
      <c r="E516" s="88" t="s">
        <v>118</v>
      </c>
      <c r="F516" s="92">
        <v>10</v>
      </c>
      <c r="G516" s="87"/>
      <c r="H516" s="88" t="s">
        <v>110</v>
      </c>
      <c r="I516" s="291" t="s">
        <v>96</v>
      </c>
      <c r="J516" s="291" t="s">
        <v>100</v>
      </c>
      <c r="K516" s="291" t="s">
        <v>91</v>
      </c>
      <c r="L516" s="291" t="s">
        <v>99</v>
      </c>
      <c r="M516" s="291" t="s">
        <v>82</v>
      </c>
      <c r="N516" s="285">
        <v>11</v>
      </c>
      <c r="O516" s="285">
        <v>5</v>
      </c>
      <c r="P516" s="285">
        <v>9</v>
      </c>
      <c r="Q516" s="285">
        <v>11</v>
      </c>
      <c r="R516" s="285">
        <v>8</v>
      </c>
      <c r="S516" s="285">
        <v>11</v>
      </c>
      <c r="T516" s="285">
        <v>5</v>
      </c>
      <c r="U516" s="285">
        <v>11</v>
      </c>
      <c r="V516" s="285">
        <v>0</v>
      </c>
      <c r="W516" s="285">
        <v>0</v>
      </c>
      <c r="X516" s="293">
        <v>1</v>
      </c>
      <c r="Y516" s="293">
        <v>0</v>
      </c>
      <c r="Z516" s="293">
        <v>0</v>
      </c>
      <c r="AA516" s="293">
        <v>0</v>
      </c>
      <c r="AB516" s="293">
        <v>0</v>
      </c>
      <c r="AC516" s="293">
        <v>0</v>
      </c>
      <c r="AD516" s="293">
        <v>1</v>
      </c>
      <c r="AE516" s="293">
        <v>1</v>
      </c>
      <c r="AF516" s="293">
        <v>1</v>
      </c>
      <c r="AG516" s="293">
        <v>0</v>
      </c>
      <c r="AH516" s="295">
        <v>1</v>
      </c>
      <c r="AI516" s="295" t="s">
        <v>83</v>
      </c>
      <c r="AJ516" s="295">
        <v>3</v>
      </c>
      <c r="AK516" s="128" t="e">
        <f>RANK(#REF!,#REF!,1)-1</f>
        <v>#REF!</v>
      </c>
      <c r="AL516" s="128" t="e">
        <f>RANK(#REF!,#REF!,1)-1</f>
        <v>#REF!</v>
      </c>
    </row>
    <row r="517" spans="1:46" s="109" customFormat="1">
      <c r="A517" s="116">
        <f t="shared" si="708"/>
        <v>52</v>
      </c>
      <c r="B517" s="87">
        <v>515</v>
      </c>
      <c r="C517" s="92">
        <v>7</v>
      </c>
      <c r="D517" s="87"/>
      <c r="E517" s="88" t="s">
        <v>120</v>
      </c>
      <c r="F517" s="92">
        <v>11</v>
      </c>
      <c r="G517" s="87"/>
      <c r="H517" s="88" t="s">
        <v>114</v>
      </c>
      <c r="I517" s="291"/>
      <c r="J517" s="291"/>
      <c r="K517" s="291"/>
      <c r="L517" s="291"/>
      <c r="M517" s="291"/>
      <c r="N517" s="286"/>
      <c r="O517" s="286"/>
      <c r="P517" s="286"/>
      <c r="Q517" s="286"/>
      <c r="R517" s="286"/>
      <c r="S517" s="286"/>
      <c r="T517" s="286"/>
      <c r="U517" s="286"/>
      <c r="V517" s="286"/>
      <c r="W517" s="286"/>
      <c r="X517" s="294"/>
      <c r="Y517" s="294"/>
      <c r="Z517" s="294"/>
      <c r="AA517" s="294"/>
      <c r="AB517" s="294"/>
      <c r="AC517" s="294"/>
      <c r="AD517" s="294"/>
      <c r="AE517" s="294"/>
      <c r="AF517" s="294"/>
      <c r="AG517" s="294"/>
      <c r="AH517" s="296"/>
      <c r="AI517" s="296"/>
      <c r="AJ517" s="296"/>
      <c r="AK517" s="298" t="e">
        <f>RANK(#REF!,#REF!,1)-1</f>
        <v>#REF!</v>
      </c>
      <c r="AL517" s="299" t="e">
        <f>RANK(#REF!,#REF!,1)-1</f>
        <v>#REF!</v>
      </c>
    </row>
    <row r="518" spans="1:46" s="109" customFormat="1">
      <c r="A518" s="116">
        <f t="shared" si="708"/>
        <v>52</v>
      </c>
      <c r="B518" s="87">
        <v>516</v>
      </c>
      <c r="C518" s="92">
        <v>8</v>
      </c>
      <c r="D518" s="87" t="s">
        <v>77</v>
      </c>
      <c r="E518" s="88" t="s">
        <v>118</v>
      </c>
      <c r="F518" s="87">
        <v>10</v>
      </c>
      <c r="G518" s="87" t="s">
        <v>85</v>
      </c>
      <c r="H518" s="88" t="s">
        <v>110</v>
      </c>
      <c r="I518" s="89" t="s">
        <v>94</v>
      </c>
      <c r="J518" s="89" t="s">
        <v>86</v>
      </c>
      <c r="K518" s="89" t="s">
        <v>92</v>
      </c>
      <c r="L518" s="89" t="s">
        <v>82</v>
      </c>
      <c r="M518" s="89" t="s">
        <v>82</v>
      </c>
      <c r="N518" s="87">
        <v>11</v>
      </c>
      <c r="O518" s="87">
        <v>9</v>
      </c>
      <c r="P518" s="87">
        <v>11</v>
      </c>
      <c r="Q518" s="87">
        <v>6</v>
      </c>
      <c r="R518" s="87">
        <v>11</v>
      </c>
      <c r="S518" s="87">
        <v>7</v>
      </c>
      <c r="T518" s="87">
        <v>0</v>
      </c>
      <c r="U518" s="87">
        <v>0</v>
      </c>
      <c r="V518" s="87">
        <v>0</v>
      </c>
      <c r="W518" s="87">
        <v>0</v>
      </c>
      <c r="X518" s="90">
        <v>1</v>
      </c>
      <c r="Y518" s="90">
        <v>1</v>
      </c>
      <c r="Z518" s="90">
        <v>1</v>
      </c>
      <c r="AA518" s="90">
        <v>0</v>
      </c>
      <c r="AB518" s="90">
        <v>0</v>
      </c>
      <c r="AC518" s="90">
        <v>0</v>
      </c>
      <c r="AD518" s="90">
        <v>0</v>
      </c>
      <c r="AE518" s="90">
        <v>0</v>
      </c>
      <c r="AF518" s="90">
        <v>0</v>
      </c>
      <c r="AG518" s="90">
        <v>0</v>
      </c>
      <c r="AH518" s="91">
        <v>3</v>
      </c>
      <c r="AI518" s="91" t="s">
        <v>83</v>
      </c>
      <c r="AJ518" s="91">
        <v>0</v>
      </c>
      <c r="AK518" s="298"/>
      <c r="AL518" s="299"/>
    </row>
    <row r="519" spans="1:46" s="109" customFormat="1">
      <c r="A519" s="116">
        <f t="shared" si="708"/>
        <v>52</v>
      </c>
      <c r="B519" s="87">
        <v>517</v>
      </c>
      <c r="C519" s="87">
        <v>4</v>
      </c>
      <c r="D519" s="93" t="s">
        <v>87</v>
      </c>
      <c r="E519" s="88" t="s">
        <v>120</v>
      </c>
      <c r="F519" s="93">
        <v>11</v>
      </c>
      <c r="G519" s="93" t="s">
        <v>78</v>
      </c>
      <c r="H519" s="88" t="s">
        <v>114</v>
      </c>
      <c r="I519" s="89" t="s">
        <v>108</v>
      </c>
      <c r="J519" s="89" t="s">
        <v>100</v>
      </c>
      <c r="K519" s="89" t="s">
        <v>96</v>
      </c>
      <c r="L519" s="89" t="s">
        <v>86</v>
      </c>
      <c r="M519" s="89" t="s">
        <v>82</v>
      </c>
      <c r="N519" s="87">
        <v>11</v>
      </c>
      <c r="O519" s="87">
        <v>0</v>
      </c>
      <c r="P519" s="87">
        <v>9</v>
      </c>
      <c r="Q519" s="87">
        <v>11</v>
      </c>
      <c r="R519" s="87">
        <v>11</v>
      </c>
      <c r="S519" s="87">
        <v>5</v>
      </c>
      <c r="T519" s="87">
        <v>11</v>
      </c>
      <c r="U519" s="87">
        <v>6</v>
      </c>
      <c r="V519" s="87">
        <v>0</v>
      </c>
      <c r="W519" s="87">
        <v>0</v>
      </c>
      <c r="X519" s="90">
        <v>1</v>
      </c>
      <c r="Y519" s="90">
        <v>0</v>
      </c>
      <c r="Z519" s="90">
        <v>1</v>
      </c>
      <c r="AA519" s="90">
        <v>1</v>
      </c>
      <c r="AB519" s="90">
        <v>0</v>
      </c>
      <c r="AC519" s="90">
        <v>0</v>
      </c>
      <c r="AD519" s="90">
        <v>1</v>
      </c>
      <c r="AE519" s="90">
        <v>0</v>
      </c>
      <c r="AF519" s="90">
        <v>0</v>
      </c>
      <c r="AG519" s="90">
        <v>0</v>
      </c>
      <c r="AH519" s="91">
        <v>3</v>
      </c>
      <c r="AI519" s="91" t="s">
        <v>83</v>
      </c>
      <c r="AJ519" s="91">
        <v>1</v>
      </c>
      <c r="AK519" s="128" t="e">
        <f>RANK(#REF!,#REF!,1)-1</f>
        <v>#REF!</v>
      </c>
      <c r="AL519" s="128" t="e">
        <f>RANK(#REF!,#REF!,1)-1</f>
        <v>#REF!</v>
      </c>
      <c r="AM519" s="114"/>
      <c r="AN519" s="114"/>
      <c r="AO519" s="139"/>
      <c r="AP519" s="139"/>
      <c r="AQ519" s="139"/>
      <c r="AR519" s="139"/>
    </row>
    <row r="520" spans="1:46">
      <c r="A520" s="116">
        <f t="shared" si="708"/>
        <v>52</v>
      </c>
      <c r="B520" s="87">
        <v>518</v>
      </c>
      <c r="C520" s="93">
        <v>6</v>
      </c>
      <c r="D520" s="94" t="s">
        <v>84</v>
      </c>
      <c r="E520" s="95" t="s">
        <v>116</v>
      </c>
      <c r="F520" s="94">
        <v>12</v>
      </c>
      <c r="G520" s="94" t="s">
        <v>88</v>
      </c>
      <c r="H520" s="95" t="s">
        <v>112</v>
      </c>
      <c r="I520" s="89" t="s">
        <v>82</v>
      </c>
      <c r="J520" s="89" t="s">
        <v>82</v>
      </c>
      <c r="K520" s="89" t="s">
        <v>82</v>
      </c>
      <c r="L520" s="89" t="s">
        <v>82</v>
      </c>
      <c r="M520" s="89" t="s">
        <v>82</v>
      </c>
      <c r="N520" s="96">
        <v>0</v>
      </c>
      <c r="O520" s="96">
        <v>0</v>
      </c>
      <c r="P520" s="96">
        <v>0</v>
      </c>
      <c r="Q520" s="96">
        <v>0</v>
      </c>
      <c r="R520" s="96">
        <v>0</v>
      </c>
      <c r="S520" s="96">
        <v>0</v>
      </c>
      <c r="T520" s="96">
        <v>0</v>
      </c>
      <c r="U520" s="96">
        <v>0</v>
      </c>
      <c r="V520" s="96">
        <v>0</v>
      </c>
      <c r="W520" s="96">
        <v>0</v>
      </c>
      <c r="X520" s="97">
        <v>0</v>
      </c>
      <c r="Y520" s="97">
        <v>0</v>
      </c>
      <c r="Z520" s="97">
        <v>0</v>
      </c>
      <c r="AA520" s="97">
        <v>0</v>
      </c>
      <c r="AB520" s="97">
        <v>0</v>
      </c>
      <c r="AC520" s="97">
        <v>0</v>
      </c>
      <c r="AD520" s="97">
        <v>0</v>
      </c>
      <c r="AE520" s="97">
        <v>0</v>
      </c>
      <c r="AF520" s="97">
        <v>0</v>
      </c>
      <c r="AG520" s="97">
        <v>0</v>
      </c>
      <c r="AH520" s="98">
        <v>0</v>
      </c>
      <c r="AI520" s="98" t="s">
        <v>83</v>
      </c>
      <c r="AJ520" s="98">
        <v>0</v>
      </c>
      <c r="AK520" s="128" t="e">
        <f>RANK(#REF!,#REF!,1)-1</f>
        <v>#REF!</v>
      </c>
      <c r="AL520" s="128" t="e">
        <f>RANK(#REF!,#REF!,1)-1</f>
        <v>#REF!</v>
      </c>
      <c r="AT520"/>
    </row>
    <row r="521" spans="1:46">
      <c r="A521" s="153">
        <f t="shared" si="708"/>
        <v>52</v>
      </c>
      <c r="B521" s="96">
        <v>519</v>
      </c>
      <c r="C521" s="94">
        <v>5</v>
      </c>
      <c r="D521" s="99"/>
      <c r="E521" s="99"/>
      <c r="F521" s="99"/>
      <c r="G521" s="99"/>
      <c r="H521" s="99"/>
      <c r="I521" s="100"/>
      <c r="J521" s="100"/>
      <c r="K521" s="100"/>
      <c r="L521" s="100"/>
      <c r="M521" s="100"/>
      <c r="N521" s="101"/>
      <c r="O521" s="101"/>
      <c r="P521" s="101"/>
      <c r="Q521" s="101"/>
      <c r="R521" s="101"/>
      <c r="S521" s="101"/>
      <c r="T521" s="101"/>
      <c r="U521" s="101"/>
      <c r="V521" s="101"/>
      <c r="W521" s="101"/>
      <c r="X521" s="102"/>
      <c r="Y521" s="102"/>
      <c r="Z521" s="102"/>
      <c r="AA521" s="102"/>
      <c r="AB521" s="102"/>
      <c r="AC521" s="102"/>
      <c r="AD521" s="102"/>
      <c r="AE521" s="102"/>
      <c r="AF521" s="102"/>
      <c r="AG521" s="102"/>
      <c r="AH521" s="253">
        <v>4</v>
      </c>
      <c r="AI521" s="253"/>
      <c r="AJ521" s="254">
        <v>2</v>
      </c>
      <c r="AK521" s="128" t="e">
        <f>RANK(#REF!,#REF!,1)-1</f>
        <v>#REF!</v>
      </c>
      <c r="AL521" s="128" t="e">
        <f>RANK(#REF!,#REF!,1)-1</f>
        <v>#REF!</v>
      </c>
      <c r="AM521" s="142">
        <v>1</v>
      </c>
      <c r="AN521" s="142">
        <v>1</v>
      </c>
      <c r="AT521"/>
    </row>
    <row r="522" spans="1:46">
      <c r="A522" s="154">
        <f t="shared" si="708"/>
        <v>52</v>
      </c>
      <c r="B522" s="101">
        <v>520</v>
      </c>
      <c r="C522" s="99"/>
      <c r="D522" s="99"/>
      <c r="E522" s="99"/>
      <c r="F522" s="99"/>
      <c r="G522" s="99"/>
      <c r="H522" s="99"/>
      <c r="I522" s="100"/>
      <c r="J522" s="100"/>
      <c r="K522" s="100"/>
      <c r="L522" s="100"/>
      <c r="M522" s="100"/>
      <c r="N522" s="101"/>
      <c r="O522" s="101"/>
      <c r="P522" s="101"/>
      <c r="Q522" s="101"/>
      <c r="R522" s="101"/>
      <c r="S522" s="101"/>
      <c r="T522" s="101"/>
      <c r="U522" s="101"/>
      <c r="V522" s="101"/>
      <c r="W522" s="101"/>
      <c r="X522" s="102"/>
      <c r="Y522" s="102"/>
      <c r="Z522" s="102"/>
      <c r="AA522" s="102"/>
      <c r="AB522" s="102"/>
      <c r="AC522" s="102"/>
      <c r="AD522" s="102"/>
      <c r="AE522" s="102"/>
      <c r="AF522" s="102"/>
      <c r="AG522" s="102"/>
      <c r="AH522" s="103"/>
      <c r="AI522" s="103"/>
      <c r="AJ522" s="104"/>
      <c r="AK522" s="144" t="e">
        <f>SUM(AK514:AK521)</f>
        <v>#REF!</v>
      </c>
      <c r="AL522" s="144" t="e">
        <f>SUM(AL514:AL521)</f>
        <v>#REF!</v>
      </c>
      <c r="AM522" s="145" t="e">
        <f>IF(OR(ISNA(#REF!),AK522=AL522),"",IF(#REF!&lt;#REF!,AK522&amp;" - "&amp;AL522,AL522&amp;" - "&amp;AK522))</f>
        <v>#REF!</v>
      </c>
      <c r="AN522" s="145" t="e">
        <f>IF(OR(ISNA(#REF!),AK522=AL522),"",IF(VALUE(LEFT(AM522))&gt;VALUE(RIGHT(AM522)),2,1))</f>
        <v>#REF!</v>
      </c>
      <c r="AT522"/>
    </row>
    <row r="523" spans="1:46" s="109" customFormat="1">
      <c r="A523" s="152">
        <f>A513+1</f>
        <v>53</v>
      </c>
      <c r="B523" s="79">
        <v>521</v>
      </c>
      <c r="C523" s="79">
        <v>3</v>
      </c>
      <c r="D523"/>
      <c r="E523"/>
      <c r="F523"/>
      <c r="G523"/>
      <c r="H523"/>
      <c r="I523" s="184"/>
      <c r="J523" s="184"/>
      <c r="K523" s="184"/>
      <c r="L523" s="184"/>
      <c r="M523" s="184"/>
      <c r="N523"/>
      <c r="O523"/>
      <c r="P523"/>
      <c r="Q523"/>
      <c r="R523"/>
      <c r="S523"/>
      <c r="T523"/>
      <c r="U523"/>
      <c r="V523"/>
      <c r="W523"/>
      <c r="X523"/>
      <c r="Y523"/>
      <c r="Z523"/>
      <c r="AA523"/>
      <c r="AB523"/>
      <c r="AC523"/>
      <c r="AD523"/>
      <c r="AE523"/>
      <c r="AF523"/>
      <c r="AG523"/>
      <c r="AH523"/>
      <c r="AI523"/>
      <c r="AJ523"/>
      <c r="AO523" s="109" t="s">
        <v>132</v>
      </c>
      <c r="AP523" s="109" t="s">
        <v>132</v>
      </c>
    </row>
    <row r="524" spans="1:46" s="109" customFormat="1">
      <c r="A524" s="116">
        <f t="shared" ref="A524:A532" si="709">A514+1</f>
        <v>53</v>
      </c>
      <c r="B524" s="87">
        <v>522</v>
      </c>
      <c r="C524" s="87">
        <v>4</v>
      </c>
      <c r="D524"/>
      <c r="E524"/>
      <c r="F524"/>
      <c r="G524"/>
      <c r="H524"/>
      <c r="I524" s="184"/>
      <c r="J524" s="184"/>
      <c r="K524" s="184"/>
      <c r="L524" s="184"/>
      <c r="M524" s="184"/>
      <c r="N524"/>
      <c r="O524"/>
      <c r="P524"/>
      <c r="Q524"/>
      <c r="R524"/>
      <c r="S524"/>
      <c r="T524"/>
      <c r="U524"/>
      <c r="V524"/>
      <c r="W524"/>
      <c r="X524"/>
      <c r="Y524"/>
      <c r="Z524"/>
      <c r="AA524"/>
      <c r="AB524"/>
      <c r="AC524"/>
      <c r="AD524"/>
      <c r="AE524"/>
      <c r="AF524"/>
      <c r="AG524"/>
      <c r="AH524"/>
      <c r="AI524"/>
      <c r="AJ524"/>
      <c r="AK524" s="128">
        <f>RANK(AH503,AH503:AJ503,1)-1</f>
        <v>0</v>
      </c>
      <c r="AL524" s="128">
        <f>RANK(AJ503,AH503:AJ503,1)-1</f>
        <v>1</v>
      </c>
    </row>
    <row r="525" spans="1:46" s="109" customFormat="1">
      <c r="A525" s="116">
        <f t="shared" si="709"/>
        <v>53</v>
      </c>
      <c r="B525" s="87">
        <v>523</v>
      </c>
      <c r="C525" s="87">
        <v>5</v>
      </c>
      <c r="D525"/>
      <c r="E525"/>
      <c r="F525"/>
      <c r="G525"/>
      <c r="H525"/>
      <c r="I525" s="184"/>
      <c r="J525" s="184"/>
      <c r="K525" s="184"/>
      <c r="L525" s="184"/>
      <c r="M525" s="184"/>
      <c r="N525"/>
      <c r="O525"/>
      <c r="P525"/>
      <c r="Q525"/>
      <c r="R525"/>
      <c r="S525"/>
      <c r="T525"/>
      <c r="U525"/>
      <c r="V525"/>
      <c r="W525"/>
      <c r="X525"/>
      <c r="Y525"/>
      <c r="Z525"/>
      <c r="AA525"/>
      <c r="AB525"/>
      <c r="AC525"/>
      <c r="AD525"/>
      <c r="AE525"/>
      <c r="AF525"/>
      <c r="AG525"/>
      <c r="AH525"/>
      <c r="AI525"/>
      <c r="AJ525"/>
      <c r="AK525" s="128">
        <f>RANK(AH504,AH504:AJ504,1)-1</f>
        <v>1</v>
      </c>
      <c r="AL525" s="128">
        <f>RANK(AJ504,AH504:AJ504,1)-1</f>
        <v>0</v>
      </c>
    </row>
    <row r="526" spans="1:46" s="109" customFormat="1">
      <c r="A526" s="116">
        <f t="shared" si="709"/>
        <v>53</v>
      </c>
      <c r="B526" s="87">
        <v>524</v>
      </c>
      <c r="C526" s="87">
        <v>6</v>
      </c>
      <c r="D526"/>
      <c r="E526"/>
      <c r="F526"/>
      <c r="G526"/>
      <c r="H526"/>
      <c r="I526" s="184"/>
      <c r="J526" s="184"/>
      <c r="K526" s="184"/>
      <c r="L526" s="184"/>
      <c r="M526" s="184"/>
      <c r="N526"/>
      <c r="O526"/>
      <c r="P526"/>
      <c r="Q526"/>
      <c r="R526"/>
      <c r="S526"/>
      <c r="T526"/>
      <c r="U526"/>
      <c r="V526"/>
      <c r="W526"/>
      <c r="X526"/>
      <c r="Y526"/>
      <c r="Z526"/>
      <c r="AA526"/>
      <c r="AB526"/>
      <c r="AC526"/>
      <c r="AD526"/>
      <c r="AE526"/>
      <c r="AF526"/>
      <c r="AG526"/>
      <c r="AH526"/>
      <c r="AI526"/>
      <c r="AJ526"/>
      <c r="AK526" s="128">
        <f>RANK(AH505,AH505:AJ505,1)-1</f>
        <v>1</v>
      </c>
      <c r="AL526" s="128">
        <f>RANK(AJ505,AH505:AJ505,1)-1</f>
        <v>0</v>
      </c>
    </row>
    <row r="527" spans="1:46" s="109" customFormat="1">
      <c r="A527" s="116">
        <f t="shared" si="709"/>
        <v>53</v>
      </c>
      <c r="B527" s="87">
        <v>525</v>
      </c>
      <c r="C527" s="92">
        <v>4</v>
      </c>
      <c r="D527"/>
      <c r="E527"/>
      <c r="F527"/>
      <c r="G527"/>
      <c r="H527"/>
      <c r="I527" s="184"/>
      <c r="J527" s="184"/>
      <c r="K527" s="184"/>
      <c r="L527" s="184"/>
      <c r="M527" s="184"/>
      <c r="N527"/>
      <c r="O527"/>
      <c r="P527"/>
      <c r="Q527"/>
      <c r="R527"/>
      <c r="S527"/>
      <c r="T527"/>
      <c r="U527"/>
      <c r="V527"/>
      <c r="W527"/>
      <c r="X527"/>
      <c r="Y527"/>
      <c r="Z527"/>
      <c r="AA527"/>
      <c r="AB527"/>
      <c r="AC527"/>
      <c r="AD527"/>
      <c r="AE527"/>
      <c r="AF527"/>
      <c r="AG527"/>
      <c r="AH527"/>
      <c r="AI527"/>
      <c r="AJ527"/>
      <c r="AK527" s="298">
        <f>RANK(AH506,AH506:AJ506,1)-1</f>
        <v>0</v>
      </c>
      <c r="AL527" s="299">
        <f>RANK(AJ506,AH506:AJ506,1)-1</f>
        <v>1</v>
      </c>
    </row>
    <row r="528" spans="1:46" s="109" customFormat="1">
      <c r="A528" s="116">
        <f t="shared" si="709"/>
        <v>53</v>
      </c>
      <c r="B528" s="87">
        <v>526</v>
      </c>
      <c r="C528" s="92">
        <v>5</v>
      </c>
      <c r="D528"/>
      <c r="E528"/>
      <c r="F528"/>
      <c r="G528"/>
      <c r="H528"/>
      <c r="I528" s="184"/>
      <c r="J528" s="184"/>
      <c r="K528" s="184"/>
      <c r="L528" s="184"/>
      <c r="M528" s="184"/>
      <c r="N528"/>
      <c r="O528"/>
      <c r="P528"/>
      <c r="Q528"/>
      <c r="R528"/>
      <c r="S528"/>
      <c r="T528"/>
      <c r="U528"/>
      <c r="V528"/>
      <c r="W528"/>
      <c r="X528"/>
      <c r="Y528"/>
      <c r="Z528"/>
      <c r="AA528"/>
      <c r="AB528"/>
      <c r="AC528"/>
      <c r="AD528"/>
      <c r="AE528"/>
      <c r="AF528"/>
      <c r="AG528"/>
      <c r="AH528"/>
      <c r="AI528"/>
      <c r="AJ528"/>
      <c r="AK528" s="298"/>
      <c r="AL528" s="299"/>
    </row>
    <row r="529" spans="1:46" s="109" customFormat="1">
      <c r="A529" s="116">
        <f t="shared" si="709"/>
        <v>53</v>
      </c>
      <c r="B529" s="87">
        <v>527</v>
      </c>
      <c r="C529" s="87">
        <v>4</v>
      </c>
      <c r="D529"/>
      <c r="E529"/>
      <c r="F529"/>
      <c r="G529"/>
      <c r="H529"/>
      <c r="I529" s="184"/>
      <c r="J529" s="184"/>
      <c r="K529" s="184"/>
      <c r="L529" s="184"/>
      <c r="M529" s="184"/>
      <c r="N529"/>
      <c r="O529"/>
      <c r="P529"/>
      <c r="Q529"/>
      <c r="R529"/>
      <c r="S529"/>
      <c r="T529"/>
      <c r="U529"/>
      <c r="V529"/>
      <c r="W529"/>
      <c r="X529"/>
      <c r="Y529"/>
      <c r="Z529"/>
      <c r="AA529"/>
      <c r="AB529"/>
      <c r="AC529"/>
      <c r="AD529"/>
      <c r="AE529"/>
      <c r="AF529"/>
      <c r="AG529"/>
      <c r="AH529"/>
      <c r="AI529"/>
      <c r="AJ529"/>
      <c r="AK529" s="128">
        <f>RANK(AH508,AH508:AJ508,1)-1</f>
        <v>1</v>
      </c>
      <c r="AL529" s="128">
        <f>RANK(AJ508,AH508:AJ508,1)-1</f>
        <v>0</v>
      </c>
      <c r="AM529" s="114"/>
      <c r="AN529" s="114"/>
      <c r="AO529" s="139"/>
      <c r="AP529" s="139"/>
      <c r="AQ529" s="139"/>
      <c r="AR529" s="139"/>
    </row>
    <row r="530" spans="1:46">
      <c r="A530" s="116">
        <f t="shared" si="709"/>
        <v>53</v>
      </c>
      <c r="B530" s="87">
        <v>528</v>
      </c>
      <c r="C530" s="93">
        <v>6</v>
      </c>
      <c r="AK530" s="128">
        <f>RANK(AH509,AH509:AJ509,1)-1</f>
        <v>0</v>
      </c>
      <c r="AL530" s="128">
        <f>RANK(AJ509,AH509:AJ509,1)-1</f>
        <v>1</v>
      </c>
      <c r="AT530"/>
    </row>
    <row r="531" spans="1:46">
      <c r="A531" s="153">
        <f t="shared" si="709"/>
        <v>53</v>
      </c>
      <c r="B531" s="96">
        <v>529</v>
      </c>
      <c r="C531" s="94">
        <v>5</v>
      </c>
      <c r="AK531" s="128">
        <f>RANK(AH510,AH510:AJ510,1)-1</f>
        <v>1</v>
      </c>
      <c r="AL531" s="128">
        <f>RANK(AJ510,AH510:AJ510,1)-1</f>
        <v>0</v>
      </c>
      <c r="AM531" s="142">
        <v>1</v>
      </c>
      <c r="AN531" s="142">
        <v>1</v>
      </c>
      <c r="AT531"/>
    </row>
    <row r="532" spans="1:46">
      <c r="A532" s="154">
        <f t="shared" si="709"/>
        <v>53</v>
      </c>
      <c r="B532" s="101">
        <v>530</v>
      </c>
      <c r="C532" s="99"/>
      <c r="AK532" s="144">
        <f>SUM(AK524:AK531)</f>
        <v>4</v>
      </c>
      <c r="AL532" s="144">
        <f>SUM(AL524:AL531)</f>
        <v>3</v>
      </c>
      <c r="AM532" s="145" t="str">
        <f>IF(OR(ISNA(E503),AK532=AL532),"",IF(D502&lt;G502,AK532&amp;" - "&amp;AL532,AL532&amp;" - "&amp;AK532))</f>
        <v>4 - 3</v>
      </c>
      <c r="AN532" s="145">
        <f>IF(OR(ISNA(E503),AK532=AL532),"",IF(VALUE(LEFT(AM532))&gt;VALUE(RIGHT(AM532)),2,1))</f>
        <v>2</v>
      </c>
      <c r="AT532"/>
    </row>
    <row r="533" spans="1:46" s="109" customFormat="1">
      <c r="A533" s="152">
        <f>A523+1</f>
        <v>54</v>
      </c>
      <c r="B533" s="79">
        <v>531</v>
      </c>
      <c r="C533" s="79">
        <v>3</v>
      </c>
      <c r="D533"/>
      <c r="E533"/>
      <c r="F533"/>
      <c r="G533"/>
      <c r="H533"/>
      <c r="I533" s="184"/>
      <c r="J533" s="184"/>
      <c r="K533" s="184"/>
      <c r="L533" s="184"/>
      <c r="M533" s="184"/>
      <c r="N533"/>
      <c r="O533"/>
      <c r="P533"/>
      <c r="Q533"/>
      <c r="R533"/>
      <c r="S533"/>
      <c r="T533"/>
      <c r="U533"/>
      <c r="V533"/>
      <c r="W533"/>
      <c r="X533"/>
      <c r="Y533"/>
      <c r="Z533"/>
      <c r="AA533"/>
      <c r="AB533"/>
      <c r="AC533"/>
      <c r="AD533"/>
      <c r="AE533"/>
      <c r="AF533"/>
      <c r="AG533"/>
      <c r="AH533"/>
      <c r="AI533"/>
      <c r="AJ533"/>
      <c r="AO533" s="109" t="s">
        <v>132</v>
      </c>
      <c r="AP533" s="109" t="s">
        <v>132</v>
      </c>
    </row>
    <row r="534" spans="1:46" s="109" customFormat="1">
      <c r="A534" s="116">
        <f t="shared" ref="A534:A542" si="710">A524+1</f>
        <v>54</v>
      </c>
      <c r="B534" s="87">
        <v>532</v>
      </c>
      <c r="C534" s="87">
        <v>4</v>
      </c>
      <c r="D534"/>
      <c r="E534"/>
      <c r="F534"/>
      <c r="G534"/>
      <c r="H534"/>
      <c r="I534" s="184"/>
      <c r="J534" s="184"/>
      <c r="K534" s="184"/>
      <c r="L534" s="184"/>
      <c r="M534" s="184"/>
      <c r="N534"/>
      <c r="O534"/>
      <c r="P534"/>
      <c r="Q534"/>
      <c r="R534"/>
      <c r="S534"/>
      <c r="T534"/>
      <c r="U534"/>
      <c r="V534"/>
      <c r="W534"/>
      <c r="X534"/>
      <c r="Y534"/>
      <c r="Z534"/>
      <c r="AA534"/>
      <c r="AB534"/>
      <c r="AC534"/>
      <c r="AD534"/>
      <c r="AE534"/>
      <c r="AF534"/>
      <c r="AG534"/>
      <c r="AH534"/>
      <c r="AI534"/>
      <c r="AJ534"/>
      <c r="AK534" s="128">
        <f>RANK(AH513,AH513:AJ513,1)-1</f>
        <v>0</v>
      </c>
      <c r="AL534" s="128">
        <f>RANK(AJ513,AH513:AJ513,1)-1</f>
        <v>1</v>
      </c>
    </row>
    <row r="535" spans="1:46" s="109" customFormat="1">
      <c r="A535" s="116">
        <f t="shared" si="710"/>
        <v>54</v>
      </c>
      <c r="B535" s="87">
        <v>533</v>
      </c>
      <c r="C535" s="87">
        <v>5</v>
      </c>
      <c r="D535"/>
      <c r="E535"/>
      <c r="F535"/>
      <c r="G535"/>
      <c r="H535"/>
      <c r="I535" s="184"/>
      <c r="J535" s="184"/>
      <c r="K535" s="184"/>
      <c r="L535" s="184"/>
      <c r="M535" s="184"/>
      <c r="N535"/>
      <c r="O535"/>
      <c r="P535"/>
      <c r="Q535"/>
      <c r="R535"/>
      <c r="S535"/>
      <c r="T535"/>
      <c r="U535"/>
      <c r="V535"/>
      <c r="W535"/>
      <c r="X535"/>
      <c r="Y535"/>
      <c r="Z535"/>
      <c r="AA535"/>
      <c r="AB535"/>
      <c r="AC535"/>
      <c r="AD535"/>
      <c r="AE535"/>
      <c r="AF535"/>
      <c r="AG535"/>
      <c r="AH535"/>
      <c r="AI535"/>
      <c r="AJ535"/>
      <c r="AK535" s="128">
        <f>RANK(AH514,AH514:AJ514,1)-1</f>
        <v>1</v>
      </c>
      <c r="AL535" s="128">
        <f>RANK(AJ514,AH514:AJ514,1)-1</f>
        <v>0</v>
      </c>
    </row>
    <row r="536" spans="1:46" s="109" customFormat="1">
      <c r="A536" s="116">
        <f t="shared" si="710"/>
        <v>54</v>
      </c>
      <c r="B536" s="87">
        <v>534</v>
      </c>
      <c r="C536" s="87">
        <v>6</v>
      </c>
      <c r="D536"/>
      <c r="E536"/>
      <c r="F536"/>
      <c r="G536"/>
      <c r="H536"/>
      <c r="I536" s="184"/>
      <c r="J536" s="184"/>
      <c r="K536" s="184"/>
      <c r="L536" s="184"/>
      <c r="M536" s="184"/>
      <c r="N536"/>
      <c r="O536"/>
      <c r="P536"/>
      <c r="Q536"/>
      <c r="R536"/>
      <c r="S536"/>
      <c r="T536"/>
      <c r="U536"/>
      <c r="V536"/>
      <c r="W536"/>
      <c r="X536"/>
      <c r="Y536"/>
      <c r="Z536"/>
      <c r="AA536"/>
      <c r="AB536"/>
      <c r="AC536"/>
      <c r="AD536"/>
      <c r="AE536"/>
      <c r="AF536"/>
      <c r="AG536"/>
      <c r="AH536"/>
      <c r="AI536"/>
      <c r="AJ536"/>
      <c r="AK536" s="128">
        <f>RANK(AH515,AH515:AJ515,1)-1</f>
        <v>1</v>
      </c>
      <c r="AL536" s="128">
        <f>RANK(AJ515,AH515:AJ515,1)-1</f>
        <v>0</v>
      </c>
    </row>
    <row r="537" spans="1:46" s="109" customFormat="1">
      <c r="A537" s="116">
        <f t="shared" si="710"/>
        <v>54</v>
      </c>
      <c r="B537" s="87">
        <v>535</v>
      </c>
      <c r="C537" s="92">
        <v>4</v>
      </c>
      <c r="D537"/>
      <c r="E537"/>
      <c r="F537"/>
      <c r="G537"/>
      <c r="H537"/>
      <c r="I537" s="184"/>
      <c r="J537" s="184"/>
      <c r="K537" s="184"/>
      <c r="L537" s="184"/>
      <c r="M537" s="184"/>
      <c r="N537"/>
      <c r="O537"/>
      <c r="P537"/>
      <c r="Q537"/>
      <c r="R537"/>
      <c r="S537"/>
      <c r="T537"/>
      <c r="U537"/>
      <c r="V537"/>
      <c r="W537"/>
      <c r="X537"/>
      <c r="Y537"/>
      <c r="Z537"/>
      <c r="AA537"/>
      <c r="AB537"/>
      <c r="AC537"/>
      <c r="AD537"/>
      <c r="AE537"/>
      <c r="AF537"/>
      <c r="AG537"/>
      <c r="AH537"/>
      <c r="AI537"/>
      <c r="AJ537"/>
      <c r="AK537" s="298">
        <f>RANK(AH516,AH516:AJ516,1)-1</f>
        <v>0</v>
      </c>
      <c r="AL537" s="299">
        <f>RANK(AJ516,AH516:AJ516,1)-1</f>
        <v>1</v>
      </c>
    </row>
    <row r="538" spans="1:46" s="109" customFormat="1">
      <c r="A538" s="116">
        <f t="shared" si="710"/>
        <v>54</v>
      </c>
      <c r="B538" s="87">
        <v>536</v>
      </c>
      <c r="C538" s="92">
        <v>6</v>
      </c>
      <c r="D538"/>
      <c r="E538"/>
      <c r="F538"/>
      <c r="G538"/>
      <c r="H538"/>
      <c r="I538" s="184"/>
      <c r="J538" s="184"/>
      <c r="K538" s="184"/>
      <c r="L538" s="184"/>
      <c r="M538" s="184"/>
      <c r="N538"/>
      <c r="O538"/>
      <c r="P538"/>
      <c r="Q538"/>
      <c r="R538"/>
      <c r="S538"/>
      <c r="T538"/>
      <c r="U538"/>
      <c r="V538"/>
      <c r="W538"/>
      <c r="X538"/>
      <c r="Y538"/>
      <c r="Z538"/>
      <c r="AA538"/>
      <c r="AB538"/>
      <c r="AC538"/>
      <c r="AD538"/>
      <c r="AE538"/>
      <c r="AF538"/>
      <c r="AG538"/>
      <c r="AH538"/>
      <c r="AI538"/>
      <c r="AJ538"/>
      <c r="AK538" s="298"/>
      <c r="AL538" s="299"/>
    </row>
    <row r="539" spans="1:46" s="109" customFormat="1">
      <c r="A539" s="116">
        <f t="shared" si="710"/>
        <v>54</v>
      </c>
      <c r="B539" s="87">
        <v>537</v>
      </c>
      <c r="C539" s="87">
        <v>4</v>
      </c>
      <c r="D539"/>
      <c r="E539"/>
      <c r="F539"/>
      <c r="G539"/>
      <c r="H539"/>
      <c r="I539" s="184"/>
      <c r="J539" s="184"/>
      <c r="K539" s="184"/>
      <c r="L539" s="184"/>
      <c r="M539" s="184"/>
      <c r="N539"/>
      <c r="O539"/>
      <c r="P539"/>
      <c r="Q539"/>
      <c r="R539"/>
      <c r="S539"/>
      <c r="T539"/>
      <c r="U539"/>
      <c r="V539"/>
      <c r="W539"/>
      <c r="X539"/>
      <c r="Y539"/>
      <c r="Z539"/>
      <c r="AA539"/>
      <c r="AB539"/>
      <c r="AC539"/>
      <c r="AD539"/>
      <c r="AE539"/>
      <c r="AF539"/>
      <c r="AG539"/>
      <c r="AH539"/>
      <c r="AI539"/>
      <c r="AJ539"/>
      <c r="AK539" s="128">
        <f>RANK(AH518,AH518:AJ518,1)-1</f>
        <v>1</v>
      </c>
      <c r="AL539" s="128">
        <f>RANK(AJ518,AH518:AJ518,1)-1</f>
        <v>0</v>
      </c>
      <c r="AM539" s="114"/>
      <c r="AN539" s="114"/>
      <c r="AO539" s="139"/>
      <c r="AP539" s="139"/>
      <c r="AQ539" s="139"/>
      <c r="AR539" s="139"/>
    </row>
    <row r="540" spans="1:46">
      <c r="A540" s="116">
        <f t="shared" si="710"/>
        <v>54</v>
      </c>
      <c r="B540" s="87">
        <v>538</v>
      </c>
      <c r="C540" s="93">
        <v>6</v>
      </c>
      <c r="AK540" s="128">
        <f>RANK(AH519,AH519:AJ519,1)-1</f>
        <v>1</v>
      </c>
      <c r="AL540" s="128">
        <f>RANK(AJ519,AH519:AJ519,1)-1</f>
        <v>0</v>
      </c>
      <c r="AT540"/>
    </row>
    <row r="541" spans="1:46">
      <c r="A541" s="153">
        <f t="shared" si="710"/>
        <v>54</v>
      </c>
      <c r="B541" s="96">
        <v>539</v>
      </c>
      <c r="C541" s="94">
        <v>5</v>
      </c>
      <c r="AK541" s="128">
        <f>RANK(AH520,AH520:AJ520,1)-1</f>
        <v>0</v>
      </c>
      <c r="AL541" s="128">
        <f>RANK(AJ520,AH520:AJ520,1)-1</f>
        <v>0</v>
      </c>
      <c r="AM541" s="142">
        <v>1</v>
      </c>
      <c r="AN541" s="142">
        <v>1</v>
      </c>
      <c r="AT541"/>
    </row>
    <row r="542" spans="1:46">
      <c r="A542" s="154">
        <f t="shared" si="710"/>
        <v>54</v>
      </c>
      <c r="B542" s="101">
        <v>540</v>
      </c>
      <c r="C542" s="99"/>
      <c r="AK542" s="144">
        <f>SUM(AK534:AK541)</f>
        <v>4</v>
      </c>
      <c r="AL542" s="144">
        <f>SUM(AL534:AL541)</f>
        <v>2</v>
      </c>
      <c r="AM542" s="145" t="str">
        <f>IF(OR(ISNA(E513),AK542=AL542),"",IF(D512&lt;G512,AK542&amp;" - "&amp;AL542,AL542&amp;" - "&amp;AK542))</f>
        <v>2 - 4</v>
      </c>
      <c r="AN542" s="145">
        <f>IF(OR(ISNA(E513),AK542=AL542),"",IF(VALUE(LEFT(AM542))&gt;VALUE(RIGHT(AM542)),2,1))</f>
        <v>1</v>
      </c>
      <c r="AT542"/>
    </row>
    <row r="543" spans="1:46" s="109" customFormat="1">
      <c r="A543" s="152">
        <f>A533+1</f>
        <v>55</v>
      </c>
      <c r="B543" s="79">
        <v>541</v>
      </c>
      <c r="C543" s="79">
        <v>3</v>
      </c>
      <c r="D543"/>
      <c r="E543"/>
      <c r="F543"/>
      <c r="G543"/>
      <c r="H543"/>
      <c r="I543" s="184"/>
      <c r="J543" s="184"/>
      <c r="K543" s="184"/>
      <c r="L543" s="184"/>
      <c r="M543" s="184"/>
      <c r="N543"/>
      <c r="O543"/>
      <c r="P543"/>
      <c r="Q543"/>
      <c r="R543"/>
      <c r="S543"/>
      <c r="T543"/>
      <c r="U543"/>
      <c r="V543"/>
      <c r="W543"/>
      <c r="X543"/>
      <c r="Y543"/>
      <c r="Z543"/>
      <c r="AA543"/>
      <c r="AB543"/>
      <c r="AC543"/>
      <c r="AD543"/>
      <c r="AE543"/>
      <c r="AF543"/>
      <c r="AG543"/>
      <c r="AH543"/>
      <c r="AI543"/>
      <c r="AJ543"/>
      <c r="AO543" s="109" t="s">
        <v>132</v>
      </c>
      <c r="AP543" s="109" t="s">
        <v>132</v>
      </c>
    </row>
    <row r="544" spans="1:46" s="109" customFormat="1">
      <c r="A544" s="116">
        <f t="shared" ref="A544:A552" si="711">A534+1</f>
        <v>55</v>
      </c>
      <c r="B544" s="87">
        <v>542</v>
      </c>
      <c r="C544" s="87">
        <v>4</v>
      </c>
      <c r="D544"/>
      <c r="E544"/>
      <c r="F544"/>
      <c r="G544"/>
      <c r="H544"/>
      <c r="I544" s="184"/>
      <c r="J544" s="184"/>
      <c r="K544" s="184"/>
      <c r="L544" s="184"/>
      <c r="M544" s="184"/>
      <c r="N544"/>
      <c r="O544"/>
      <c r="P544"/>
      <c r="Q544"/>
      <c r="R544"/>
      <c r="S544"/>
      <c r="T544"/>
      <c r="U544"/>
      <c r="V544"/>
      <c r="W544"/>
      <c r="X544"/>
      <c r="Y544"/>
      <c r="Z544"/>
      <c r="AA544"/>
      <c r="AB544"/>
      <c r="AC544"/>
      <c r="AD544"/>
      <c r="AE544"/>
      <c r="AF544"/>
      <c r="AG544"/>
      <c r="AH544"/>
      <c r="AI544"/>
      <c r="AJ544"/>
      <c r="AK544" s="128" t="e">
        <f>RANK(#REF!,#REF!,1)-1</f>
        <v>#REF!</v>
      </c>
      <c r="AL544" s="128" t="e">
        <f>RANK(#REF!,#REF!,1)-1</f>
        <v>#REF!</v>
      </c>
    </row>
    <row r="545" spans="1:46" s="109" customFormat="1">
      <c r="A545" s="116">
        <f t="shared" si="711"/>
        <v>55</v>
      </c>
      <c r="B545" s="87">
        <v>543</v>
      </c>
      <c r="C545" s="87">
        <v>5</v>
      </c>
      <c r="D545"/>
      <c r="E545"/>
      <c r="F545"/>
      <c r="G545"/>
      <c r="H545"/>
      <c r="I545" s="184"/>
      <c r="J545" s="184"/>
      <c r="K545" s="184"/>
      <c r="L545" s="184"/>
      <c r="M545" s="184"/>
      <c r="N545"/>
      <c r="O545"/>
      <c r="P545"/>
      <c r="Q545"/>
      <c r="R545"/>
      <c r="S545"/>
      <c r="T545"/>
      <c r="U545"/>
      <c r="V545"/>
      <c r="W545"/>
      <c r="X545"/>
      <c r="Y545"/>
      <c r="Z545"/>
      <c r="AA545"/>
      <c r="AB545"/>
      <c r="AC545"/>
      <c r="AD545"/>
      <c r="AE545"/>
      <c r="AF545"/>
      <c r="AG545"/>
      <c r="AH545"/>
      <c r="AI545"/>
      <c r="AJ545"/>
      <c r="AK545" s="128" t="e">
        <f>RANK(#REF!,#REF!,1)-1</f>
        <v>#REF!</v>
      </c>
      <c r="AL545" s="128" t="e">
        <f>RANK(#REF!,#REF!,1)-1</f>
        <v>#REF!</v>
      </c>
    </row>
    <row r="546" spans="1:46" s="109" customFormat="1">
      <c r="A546" s="116">
        <f t="shared" si="711"/>
        <v>55</v>
      </c>
      <c r="B546" s="87">
        <v>544</v>
      </c>
      <c r="C546" s="87">
        <v>6</v>
      </c>
      <c r="D546"/>
      <c r="E546"/>
      <c r="F546"/>
      <c r="G546"/>
      <c r="H546"/>
      <c r="I546" s="184"/>
      <c r="J546" s="184"/>
      <c r="K546" s="184"/>
      <c r="L546" s="184"/>
      <c r="M546" s="184"/>
      <c r="N546"/>
      <c r="O546"/>
      <c r="P546"/>
      <c r="Q546"/>
      <c r="R546"/>
      <c r="S546"/>
      <c r="T546"/>
      <c r="U546"/>
      <c r="V546"/>
      <c r="W546"/>
      <c r="X546"/>
      <c r="Y546"/>
      <c r="Z546"/>
      <c r="AA546"/>
      <c r="AB546"/>
      <c r="AC546"/>
      <c r="AD546"/>
      <c r="AE546"/>
      <c r="AF546"/>
      <c r="AG546"/>
      <c r="AH546"/>
      <c r="AI546"/>
      <c r="AJ546"/>
      <c r="AK546" s="128" t="e">
        <f>RANK(#REF!,#REF!,1)-1</f>
        <v>#REF!</v>
      </c>
      <c r="AL546" s="128" t="e">
        <f>RANK(#REF!,#REF!,1)-1</f>
        <v>#REF!</v>
      </c>
    </row>
    <row r="547" spans="1:46" s="109" customFormat="1">
      <c r="A547" s="116">
        <f t="shared" si="711"/>
        <v>55</v>
      </c>
      <c r="B547" s="87">
        <v>545</v>
      </c>
      <c r="C547" s="92">
        <v>7</v>
      </c>
      <c r="D547"/>
      <c r="E547"/>
      <c r="F547"/>
      <c r="G547"/>
      <c r="H547"/>
      <c r="I547" s="184"/>
      <c r="J547" s="184"/>
      <c r="K547" s="184"/>
      <c r="L547" s="184"/>
      <c r="M547" s="184"/>
      <c r="N547"/>
      <c r="O547"/>
      <c r="P547"/>
      <c r="Q547"/>
      <c r="R547"/>
      <c r="S547"/>
      <c r="T547"/>
      <c r="U547"/>
      <c r="V547"/>
      <c r="W547"/>
      <c r="X547"/>
      <c r="Y547"/>
      <c r="Z547"/>
      <c r="AA547"/>
      <c r="AB547"/>
      <c r="AC547"/>
      <c r="AD547"/>
      <c r="AE547"/>
      <c r="AF547"/>
      <c r="AG547"/>
      <c r="AH547"/>
      <c r="AI547"/>
      <c r="AJ547"/>
      <c r="AK547" s="298" t="e">
        <f>RANK(#REF!,#REF!,1)-1</f>
        <v>#REF!</v>
      </c>
      <c r="AL547" s="299" t="e">
        <f>RANK(#REF!,#REF!,1)-1</f>
        <v>#REF!</v>
      </c>
    </row>
    <row r="548" spans="1:46" s="109" customFormat="1">
      <c r="A548" s="116">
        <f t="shared" si="711"/>
        <v>55</v>
      </c>
      <c r="B548" s="87">
        <v>546</v>
      </c>
      <c r="C548" s="92">
        <v>8</v>
      </c>
      <c r="D548"/>
      <c r="E548"/>
      <c r="F548"/>
      <c r="G548"/>
      <c r="H548"/>
      <c r="I548" s="184"/>
      <c r="J548" s="184"/>
      <c r="K548" s="184"/>
      <c r="L548" s="184"/>
      <c r="M548" s="184"/>
      <c r="N548"/>
      <c r="O548"/>
      <c r="P548"/>
      <c r="Q548"/>
      <c r="R548"/>
      <c r="S548"/>
      <c r="T548"/>
      <c r="U548"/>
      <c r="V548"/>
      <c r="W548"/>
      <c r="X548"/>
      <c r="Y548"/>
      <c r="Z548"/>
      <c r="AA548"/>
      <c r="AB548"/>
      <c r="AC548"/>
      <c r="AD548"/>
      <c r="AE548"/>
      <c r="AF548"/>
      <c r="AG548"/>
      <c r="AH548"/>
      <c r="AI548"/>
      <c r="AJ548"/>
      <c r="AK548" s="298"/>
      <c r="AL548" s="299"/>
    </row>
    <row r="549" spans="1:46" s="109" customFormat="1">
      <c r="A549" s="116">
        <f t="shared" si="711"/>
        <v>55</v>
      </c>
      <c r="B549" s="87">
        <v>547</v>
      </c>
      <c r="C549" s="87">
        <v>4</v>
      </c>
      <c r="D549"/>
      <c r="E549"/>
      <c r="F549"/>
      <c r="G549"/>
      <c r="H549"/>
      <c r="I549" s="184"/>
      <c r="J549" s="184"/>
      <c r="K549" s="184"/>
      <c r="L549" s="184"/>
      <c r="M549" s="184"/>
      <c r="N549"/>
      <c r="O549"/>
      <c r="P549"/>
      <c r="Q549"/>
      <c r="R549"/>
      <c r="S549"/>
      <c r="T549"/>
      <c r="U549"/>
      <c r="V549"/>
      <c r="W549"/>
      <c r="X549"/>
      <c r="Y549"/>
      <c r="Z549"/>
      <c r="AA549"/>
      <c r="AB549"/>
      <c r="AC549"/>
      <c r="AD549"/>
      <c r="AE549"/>
      <c r="AF549"/>
      <c r="AG549"/>
      <c r="AH549"/>
      <c r="AI549"/>
      <c r="AJ549"/>
      <c r="AK549" s="128" t="e">
        <f>RANK(#REF!,#REF!,1)-1</f>
        <v>#REF!</v>
      </c>
      <c r="AL549" s="128" t="e">
        <f>RANK(#REF!,#REF!,1)-1</f>
        <v>#REF!</v>
      </c>
      <c r="AM549" s="114"/>
      <c r="AN549" s="114"/>
      <c r="AO549" s="139"/>
      <c r="AP549" s="139"/>
      <c r="AQ549" s="139"/>
      <c r="AR549" s="139"/>
    </row>
    <row r="550" spans="1:46">
      <c r="A550" s="116">
        <f t="shared" si="711"/>
        <v>55</v>
      </c>
      <c r="B550" s="87">
        <v>548</v>
      </c>
      <c r="C550" s="93">
        <v>6</v>
      </c>
      <c r="AK550" s="128" t="e">
        <f>RANK(#REF!,#REF!,1)-1</f>
        <v>#REF!</v>
      </c>
      <c r="AL550" s="128" t="e">
        <f>RANK(#REF!,#REF!,1)-1</f>
        <v>#REF!</v>
      </c>
      <c r="AT550"/>
    </row>
    <row r="551" spans="1:46">
      <c r="A551" s="153">
        <f t="shared" si="711"/>
        <v>55</v>
      </c>
      <c r="B551" s="96">
        <v>549</v>
      </c>
      <c r="C551" s="94">
        <v>5</v>
      </c>
      <c r="AK551" s="128" t="e">
        <f>RANK(#REF!,#REF!,1)-1</f>
        <v>#REF!</v>
      </c>
      <c r="AL551" s="128" t="e">
        <f>RANK(#REF!,#REF!,1)-1</f>
        <v>#REF!</v>
      </c>
      <c r="AM551" s="142">
        <v>1</v>
      </c>
      <c r="AN551" s="142">
        <v>1</v>
      </c>
      <c r="AT551"/>
    </row>
    <row r="552" spans="1:46">
      <c r="A552" s="154">
        <f t="shared" si="711"/>
        <v>55</v>
      </c>
      <c r="B552" s="101">
        <v>550</v>
      </c>
      <c r="C552" s="99"/>
      <c r="AK552" s="144" t="e">
        <f>SUM(AK544:AK551)</f>
        <v>#REF!</v>
      </c>
      <c r="AL552" s="144" t="e">
        <f>SUM(AL544:AL551)</f>
        <v>#REF!</v>
      </c>
      <c r="AM552" s="145" t="e">
        <f>IF(OR(ISNA(#REF!),AK552=AL552),"",IF(#REF!&lt;#REF!,AK552&amp;" - "&amp;AL552,AL552&amp;" - "&amp;AK552))</f>
        <v>#REF!</v>
      </c>
      <c r="AN552" s="145" t="e">
        <f>IF(OR(ISNA(#REF!),AK552=AL552),"",IF(VALUE(LEFT(AM552))&gt;VALUE(RIGHT(AM552)),2,1))</f>
        <v>#REF!</v>
      </c>
      <c r="AT552"/>
    </row>
    <row r="553" spans="1:46" s="109" customFormat="1">
      <c r="A553" s="152">
        <f>A543+1</f>
        <v>56</v>
      </c>
      <c r="B553" s="79">
        <v>551</v>
      </c>
      <c r="C553" s="79">
        <v>3</v>
      </c>
      <c r="D553"/>
      <c r="E553"/>
      <c r="F553"/>
      <c r="G553"/>
      <c r="H553"/>
      <c r="I553" s="184"/>
      <c r="J553" s="184"/>
      <c r="K553" s="184"/>
      <c r="L553" s="184"/>
      <c r="M553" s="184"/>
      <c r="N553"/>
      <c r="O553"/>
      <c r="P553"/>
      <c r="Q553"/>
      <c r="R553"/>
      <c r="S553"/>
      <c r="T553"/>
      <c r="U553"/>
      <c r="V553"/>
      <c r="W553"/>
      <c r="X553"/>
      <c r="Y553"/>
      <c r="Z553"/>
      <c r="AA553"/>
      <c r="AB553"/>
      <c r="AC553"/>
      <c r="AD553"/>
      <c r="AE553"/>
      <c r="AF553"/>
      <c r="AG553"/>
      <c r="AH553"/>
      <c r="AI553"/>
      <c r="AJ553"/>
      <c r="AO553" s="109" t="s">
        <v>132</v>
      </c>
      <c r="AP553" s="109" t="s">
        <v>132</v>
      </c>
    </row>
    <row r="554" spans="1:46" s="109" customFormat="1">
      <c r="A554" s="116">
        <f t="shared" ref="A554:A562" si="712">A544+1</f>
        <v>56</v>
      </c>
      <c r="B554" s="87">
        <v>552</v>
      </c>
      <c r="C554" s="87">
        <v>4</v>
      </c>
      <c r="D554"/>
      <c r="E554"/>
      <c r="F554"/>
      <c r="G554"/>
      <c r="H554"/>
      <c r="I554" s="184"/>
      <c r="J554" s="184"/>
      <c r="K554" s="184"/>
      <c r="L554" s="184"/>
      <c r="M554" s="184"/>
      <c r="N554"/>
      <c r="O554"/>
      <c r="P554"/>
      <c r="Q554"/>
      <c r="R554"/>
      <c r="S554"/>
      <c r="T554"/>
      <c r="U554"/>
      <c r="V554"/>
      <c r="W554"/>
      <c r="X554"/>
      <c r="Y554"/>
      <c r="Z554"/>
      <c r="AA554"/>
      <c r="AB554"/>
      <c r="AC554"/>
      <c r="AD554"/>
      <c r="AE554"/>
      <c r="AF554"/>
      <c r="AG554"/>
      <c r="AH554"/>
      <c r="AI554"/>
      <c r="AJ554"/>
      <c r="AK554" s="128" t="e">
        <f>RANK(#REF!,#REF!,1)-1</f>
        <v>#REF!</v>
      </c>
      <c r="AL554" s="128" t="e">
        <f>RANK(#REF!,#REF!,1)-1</f>
        <v>#REF!</v>
      </c>
    </row>
    <row r="555" spans="1:46" s="109" customFormat="1">
      <c r="A555" s="116">
        <f t="shared" si="712"/>
        <v>56</v>
      </c>
      <c r="B555" s="87">
        <v>553</v>
      </c>
      <c r="C555" s="87">
        <v>5</v>
      </c>
      <c r="D555"/>
      <c r="E555"/>
      <c r="F555"/>
      <c r="G555"/>
      <c r="H555"/>
      <c r="I555" s="184"/>
      <c r="J555" s="184"/>
      <c r="K555" s="184"/>
      <c r="L555" s="184"/>
      <c r="M555" s="184"/>
      <c r="N555"/>
      <c r="O555"/>
      <c r="P555"/>
      <c r="Q555"/>
      <c r="R555"/>
      <c r="S555"/>
      <c r="T555"/>
      <c r="U555"/>
      <c r="V555"/>
      <c r="W555"/>
      <c r="X555"/>
      <c r="Y555"/>
      <c r="Z555"/>
      <c r="AA555"/>
      <c r="AB555"/>
      <c r="AC555"/>
      <c r="AD555"/>
      <c r="AE555"/>
      <c r="AF555"/>
      <c r="AG555"/>
      <c r="AH555"/>
      <c r="AI555"/>
      <c r="AJ555"/>
      <c r="AK555" s="128" t="e">
        <f>RANK(#REF!,#REF!,1)-1</f>
        <v>#REF!</v>
      </c>
      <c r="AL555" s="128" t="e">
        <f>RANK(#REF!,#REF!,1)-1</f>
        <v>#REF!</v>
      </c>
    </row>
    <row r="556" spans="1:46" s="109" customFormat="1">
      <c r="A556" s="116">
        <f t="shared" si="712"/>
        <v>56</v>
      </c>
      <c r="B556" s="87">
        <v>554</v>
      </c>
      <c r="C556" s="87">
        <v>6</v>
      </c>
      <c r="D556"/>
      <c r="E556"/>
      <c r="F556"/>
      <c r="G556"/>
      <c r="H556"/>
      <c r="I556" s="184"/>
      <c r="J556" s="184"/>
      <c r="K556" s="184"/>
      <c r="L556" s="184"/>
      <c r="M556" s="184"/>
      <c r="N556"/>
      <c r="O556"/>
      <c r="P556"/>
      <c r="Q556"/>
      <c r="R556"/>
      <c r="S556"/>
      <c r="T556"/>
      <c r="U556"/>
      <c r="V556"/>
      <c r="W556"/>
      <c r="X556"/>
      <c r="Y556"/>
      <c r="Z556"/>
      <c r="AA556"/>
      <c r="AB556"/>
      <c r="AC556"/>
      <c r="AD556"/>
      <c r="AE556"/>
      <c r="AF556"/>
      <c r="AG556"/>
      <c r="AH556"/>
      <c r="AI556"/>
      <c r="AJ556"/>
      <c r="AK556" s="128" t="e">
        <f>RANK(#REF!,#REF!,1)-1</f>
        <v>#REF!</v>
      </c>
      <c r="AL556" s="128" t="e">
        <f>RANK(#REF!,#REF!,1)-1</f>
        <v>#REF!</v>
      </c>
    </row>
    <row r="557" spans="1:46" s="109" customFormat="1">
      <c r="A557" s="116">
        <f t="shared" si="712"/>
        <v>56</v>
      </c>
      <c r="B557" s="87">
        <v>555</v>
      </c>
      <c r="C557" s="92">
        <v>7</v>
      </c>
      <c r="D557"/>
      <c r="E557"/>
      <c r="F557"/>
      <c r="G557"/>
      <c r="H557"/>
      <c r="I557" s="184"/>
      <c r="J557" s="184"/>
      <c r="K557" s="184"/>
      <c r="L557" s="184"/>
      <c r="M557" s="184"/>
      <c r="N557"/>
      <c r="O557"/>
      <c r="P557"/>
      <c r="Q557"/>
      <c r="R557"/>
      <c r="S557"/>
      <c r="T557"/>
      <c r="U557"/>
      <c r="V557"/>
      <c r="W557"/>
      <c r="X557"/>
      <c r="Y557"/>
      <c r="Z557"/>
      <c r="AA557"/>
      <c r="AB557"/>
      <c r="AC557"/>
      <c r="AD557"/>
      <c r="AE557"/>
      <c r="AF557"/>
      <c r="AG557"/>
      <c r="AH557"/>
      <c r="AI557"/>
      <c r="AJ557"/>
      <c r="AK557" s="298" t="e">
        <f>RANK(#REF!,#REF!,1)-1</f>
        <v>#REF!</v>
      </c>
      <c r="AL557" s="299" t="e">
        <f>RANK(#REF!,#REF!,1)-1</f>
        <v>#REF!</v>
      </c>
    </row>
    <row r="558" spans="1:46" s="109" customFormat="1">
      <c r="A558" s="116">
        <f t="shared" si="712"/>
        <v>56</v>
      </c>
      <c r="B558" s="87">
        <v>556</v>
      </c>
      <c r="C558" s="92">
        <v>8</v>
      </c>
      <c r="D558"/>
      <c r="E558"/>
      <c r="F558"/>
      <c r="G558"/>
      <c r="H558"/>
      <c r="I558" s="184"/>
      <c r="J558" s="184"/>
      <c r="K558" s="184"/>
      <c r="L558" s="184"/>
      <c r="M558" s="184"/>
      <c r="N558"/>
      <c r="O558"/>
      <c r="P558"/>
      <c r="Q558"/>
      <c r="R558"/>
      <c r="S558"/>
      <c r="T558"/>
      <c r="U558"/>
      <c r="V558"/>
      <c r="W558"/>
      <c r="X558"/>
      <c r="Y558"/>
      <c r="Z558"/>
      <c r="AA558"/>
      <c r="AB558"/>
      <c r="AC558"/>
      <c r="AD558"/>
      <c r="AE558"/>
      <c r="AF558"/>
      <c r="AG558"/>
      <c r="AH558"/>
      <c r="AI558"/>
      <c r="AJ558"/>
      <c r="AK558" s="298"/>
      <c r="AL558" s="299"/>
    </row>
    <row r="559" spans="1:46" s="109" customFormat="1">
      <c r="A559" s="116">
        <f t="shared" si="712"/>
        <v>56</v>
      </c>
      <c r="B559" s="87">
        <v>557</v>
      </c>
      <c r="C559" s="87">
        <v>4</v>
      </c>
      <c r="D559"/>
      <c r="E559"/>
      <c r="F559"/>
      <c r="G559"/>
      <c r="H559"/>
      <c r="I559" s="184"/>
      <c r="J559" s="184"/>
      <c r="K559" s="184"/>
      <c r="L559" s="184"/>
      <c r="M559" s="184"/>
      <c r="N559"/>
      <c r="O559"/>
      <c r="P559"/>
      <c r="Q559"/>
      <c r="R559"/>
      <c r="S559"/>
      <c r="T559"/>
      <c r="U559"/>
      <c r="V559"/>
      <c r="W559"/>
      <c r="X559"/>
      <c r="Y559"/>
      <c r="Z559"/>
      <c r="AA559"/>
      <c r="AB559"/>
      <c r="AC559"/>
      <c r="AD559"/>
      <c r="AE559"/>
      <c r="AF559"/>
      <c r="AG559"/>
      <c r="AH559"/>
      <c r="AI559"/>
      <c r="AJ559"/>
      <c r="AK559" s="128" t="e">
        <f>RANK(#REF!,#REF!,1)-1</f>
        <v>#REF!</v>
      </c>
      <c r="AL559" s="128" t="e">
        <f>RANK(#REF!,#REF!,1)-1</f>
        <v>#REF!</v>
      </c>
      <c r="AM559" s="114"/>
      <c r="AN559" s="114"/>
      <c r="AO559" s="139"/>
      <c r="AP559" s="139"/>
      <c r="AQ559" s="139"/>
      <c r="AR559" s="139"/>
    </row>
    <row r="560" spans="1:46">
      <c r="A560" s="116">
        <f t="shared" si="712"/>
        <v>56</v>
      </c>
      <c r="B560" s="87">
        <v>558</v>
      </c>
      <c r="C560" s="93">
        <v>6</v>
      </c>
      <c r="AK560" s="128" t="e">
        <f>RANK(#REF!,#REF!,1)-1</f>
        <v>#REF!</v>
      </c>
      <c r="AL560" s="128" t="e">
        <f>RANK(#REF!,#REF!,1)-1</f>
        <v>#REF!</v>
      </c>
      <c r="AT560"/>
    </row>
    <row r="561" spans="1:46">
      <c r="A561" s="153">
        <f t="shared" si="712"/>
        <v>56</v>
      </c>
      <c r="B561" s="96">
        <v>559</v>
      </c>
      <c r="C561" s="94">
        <v>5</v>
      </c>
      <c r="AK561" s="128" t="e">
        <f>RANK(#REF!,#REF!,1)-1</f>
        <v>#REF!</v>
      </c>
      <c r="AL561" s="128" t="e">
        <f>RANK(#REF!,#REF!,1)-1</f>
        <v>#REF!</v>
      </c>
      <c r="AM561" s="142">
        <v>1</v>
      </c>
      <c r="AN561" s="142">
        <v>1</v>
      </c>
      <c r="AT561"/>
    </row>
    <row r="562" spans="1:46">
      <c r="A562" s="154">
        <f t="shared" si="712"/>
        <v>56</v>
      </c>
      <c r="B562" s="101">
        <v>560</v>
      </c>
      <c r="C562" s="99"/>
      <c r="AK562" s="144" t="e">
        <f>SUM(AK554:AK561)</f>
        <v>#REF!</v>
      </c>
      <c r="AL562" s="144" t="e">
        <f>SUM(AL554:AL561)</f>
        <v>#REF!</v>
      </c>
      <c r="AM562" s="145" t="e">
        <f>IF(OR(ISNA(#REF!),AK562=AL562),"",IF(#REF!&lt;#REF!,AK562&amp;" - "&amp;AL562,AL562&amp;" - "&amp;AK562))</f>
        <v>#REF!</v>
      </c>
      <c r="AN562" s="145" t="e">
        <f>IF(OR(ISNA(#REF!),AK562=AL562),"",IF(VALUE(LEFT(AM562))&gt;VALUE(RIGHT(AM562)),2,1))</f>
        <v>#REF!</v>
      </c>
      <c r="AT562"/>
    </row>
    <row r="563" spans="1:46">
      <c r="AT563"/>
    </row>
    <row r="564" spans="1:46">
      <c r="AT564"/>
    </row>
    <row r="565" spans="1:46">
      <c r="AT565"/>
    </row>
    <row r="566" spans="1:46">
      <c r="AT566"/>
    </row>
    <row r="567" spans="1:46">
      <c r="AT567"/>
    </row>
    <row r="568" spans="1:46">
      <c r="AT568"/>
    </row>
    <row r="569" spans="1:46">
      <c r="AT569"/>
    </row>
    <row r="570" spans="1:46">
      <c r="AT570"/>
    </row>
    <row r="571" spans="1:46">
      <c r="AT571"/>
    </row>
    <row r="572" spans="1:46">
      <c r="AT572"/>
    </row>
    <row r="573" spans="1:46">
      <c r="AT573"/>
    </row>
    <row r="574" spans="1:46">
      <c r="AT574"/>
    </row>
    <row r="575" spans="1:46">
      <c r="AT575"/>
    </row>
    <row r="576" spans="1:46">
      <c r="AT576"/>
    </row>
    <row r="577" spans="46:46">
      <c r="AT577"/>
    </row>
    <row r="578" spans="46:46">
      <c r="AT578"/>
    </row>
    <row r="579" spans="46:46">
      <c r="AT579"/>
    </row>
    <row r="580" spans="46:46">
      <c r="AT580"/>
    </row>
    <row r="581" spans="46:46">
      <c r="AT581"/>
    </row>
    <row r="582" spans="46:46">
      <c r="AT582"/>
    </row>
  </sheetData>
  <mergeCells count="2888">
    <mergeCell ref="AK557:AK558"/>
    <mergeCell ref="AL557:AL558"/>
    <mergeCell ref="AK547:AK548"/>
    <mergeCell ref="AL547:AL548"/>
    <mergeCell ref="AG516:AG517"/>
    <mergeCell ref="AH516:AH517"/>
    <mergeCell ref="AI516:AI517"/>
    <mergeCell ref="AJ516:AJ517"/>
    <mergeCell ref="AK537:AK538"/>
    <mergeCell ref="AL537:AL538"/>
    <mergeCell ref="AA516:AA517"/>
    <mergeCell ref="AB516:AB517"/>
    <mergeCell ref="AC516:AC517"/>
    <mergeCell ref="AD516:AD517"/>
    <mergeCell ref="AE516:AE517"/>
    <mergeCell ref="AF516:AF517"/>
    <mergeCell ref="U516:U517"/>
    <mergeCell ref="V516:V517"/>
    <mergeCell ref="W516:W517"/>
    <mergeCell ref="X516:X517"/>
    <mergeCell ref="Y516:Y517"/>
    <mergeCell ref="Z516:Z517"/>
    <mergeCell ref="AL527:AL528"/>
    <mergeCell ref="O516:O517"/>
    <mergeCell ref="P516:P517"/>
    <mergeCell ref="Q516:Q517"/>
    <mergeCell ref="R516:R517"/>
    <mergeCell ref="S516:S517"/>
    <mergeCell ref="T516:T517"/>
    <mergeCell ref="I516:I517"/>
    <mergeCell ref="J516:J517"/>
    <mergeCell ref="K516:K517"/>
    <mergeCell ref="L516:L517"/>
    <mergeCell ref="M516:M517"/>
    <mergeCell ref="N516:N517"/>
    <mergeCell ref="AG506:AG507"/>
    <mergeCell ref="AH506:AH507"/>
    <mergeCell ref="AI506:AI507"/>
    <mergeCell ref="AJ506:AJ507"/>
    <mergeCell ref="AK527:AK528"/>
    <mergeCell ref="AA506:AA507"/>
    <mergeCell ref="AB506:AB507"/>
    <mergeCell ref="AC506:AC507"/>
    <mergeCell ref="AD506:AD507"/>
    <mergeCell ref="AE506:AE507"/>
    <mergeCell ref="AF506:AF507"/>
    <mergeCell ref="U506:U507"/>
    <mergeCell ref="V506:V507"/>
    <mergeCell ref="W506:W507"/>
    <mergeCell ref="X506:X507"/>
    <mergeCell ref="Y506:Y507"/>
    <mergeCell ref="Z506:Z507"/>
    <mergeCell ref="O506:O507"/>
    <mergeCell ref="P506:P507"/>
    <mergeCell ref="Q506:Q507"/>
    <mergeCell ref="R506:R507"/>
    <mergeCell ref="S506:S507"/>
    <mergeCell ref="T506:T507"/>
    <mergeCell ref="I506:I507"/>
    <mergeCell ref="J506:J507"/>
    <mergeCell ref="K506:K507"/>
    <mergeCell ref="L506:L507"/>
    <mergeCell ref="M506:M507"/>
    <mergeCell ref="N506:N507"/>
    <mergeCell ref="AK517:AK518"/>
    <mergeCell ref="AL517:AL518"/>
    <mergeCell ref="AK507:AK508"/>
    <mergeCell ref="AL507:AL508"/>
    <mergeCell ref="AG497:AG498"/>
    <mergeCell ref="AH497:AH498"/>
    <mergeCell ref="AI497:AI498"/>
    <mergeCell ref="AJ497:AJ498"/>
    <mergeCell ref="AK497:AK498"/>
    <mergeCell ref="AL497:AL498"/>
    <mergeCell ref="AA497:AA498"/>
    <mergeCell ref="AB497:AB498"/>
    <mergeCell ref="AC497:AC498"/>
    <mergeCell ref="AD497:AD498"/>
    <mergeCell ref="AE497:AE498"/>
    <mergeCell ref="AF497:AF498"/>
    <mergeCell ref="U497:U498"/>
    <mergeCell ref="V497:V498"/>
    <mergeCell ref="W497:W498"/>
    <mergeCell ref="X497:X498"/>
    <mergeCell ref="Y497:Y498"/>
    <mergeCell ref="Z497:Z498"/>
    <mergeCell ref="O497:O498"/>
    <mergeCell ref="P497:P498"/>
    <mergeCell ref="Q497:Q498"/>
    <mergeCell ref="R497:R498"/>
    <mergeCell ref="S497:S498"/>
    <mergeCell ref="T497:T498"/>
    <mergeCell ref="I497:I498"/>
    <mergeCell ref="J497:J498"/>
    <mergeCell ref="K497:K498"/>
    <mergeCell ref="L497:L498"/>
    <mergeCell ref="M497:M498"/>
    <mergeCell ref="N497:N498"/>
    <mergeCell ref="AG487:AG488"/>
    <mergeCell ref="AH487:AH488"/>
    <mergeCell ref="AI487:AI488"/>
    <mergeCell ref="AJ487:AJ488"/>
    <mergeCell ref="AK487:AK488"/>
    <mergeCell ref="AL487:AL488"/>
    <mergeCell ref="AA487:AA488"/>
    <mergeCell ref="AB487:AB488"/>
    <mergeCell ref="AC487:AC488"/>
    <mergeCell ref="AD487:AD488"/>
    <mergeCell ref="AE487:AE488"/>
    <mergeCell ref="AF487:AF488"/>
    <mergeCell ref="U487:U488"/>
    <mergeCell ref="V487:V488"/>
    <mergeCell ref="W487:W488"/>
    <mergeCell ref="X487:X488"/>
    <mergeCell ref="Y487:Y488"/>
    <mergeCell ref="Z487:Z488"/>
    <mergeCell ref="O487:O488"/>
    <mergeCell ref="P487:P488"/>
    <mergeCell ref="Q487:Q488"/>
    <mergeCell ref="R487:R488"/>
    <mergeCell ref="S487:S488"/>
    <mergeCell ref="T487:T488"/>
    <mergeCell ref="I487:I488"/>
    <mergeCell ref="J487:J488"/>
    <mergeCell ref="K487:K488"/>
    <mergeCell ref="L487:L488"/>
    <mergeCell ref="M487:M488"/>
    <mergeCell ref="N487:N488"/>
    <mergeCell ref="AG477:AG478"/>
    <mergeCell ref="AH477:AH478"/>
    <mergeCell ref="AI477:AI478"/>
    <mergeCell ref="AJ477:AJ478"/>
    <mergeCell ref="AK477:AK478"/>
    <mergeCell ref="AL477:AL478"/>
    <mergeCell ref="AA477:AA478"/>
    <mergeCell ref="AB477:AB478"/>
    <mergeCell ref="AC477:AC478"/>
    <mergeCell ref="AD477:AD478"/>
    <mergeCell ref="AE477:AE478"/>
    <mergeCell ref="AF477:AF478"/>
    <mergeCell ref="U477:U478"/>
    <mergeCell ref="V477:V478"/>
    <mergeCell ref="W477:W478"/>
    <mergeCell ref="X477:X478"/>
    <mergeCell ref="Y477:Y478"/>
    <mergeCell ref="Z477:Z478"/>
    <mergeCell ref="O477:O478"/>
    <mergeCell ref="P477:P478"/>
    <mergeCell ref="Q477:Q478"/>
    <mergeCell ref="R477:R478"/>
    <mergeCell ref="S477:S478"/>
    <mergeCell ref="T477:T478"/>
    <mergeCell ref="I477:I478"/>
    <mergeCell ref="J477:J478"/>
    <mergeCell ref="K477:K478"/>
    <mergeCell ref="L477:L478"/>
    <mergeCell ref="M477:M478"/>
    <mergeCell ref="N477:N478"/>
    <mergeCell ref="AI467:AI468"/>
    <mergeCell ref="AJ467:AJ468"/>
    <mergeCell ref="AK467:AK468"/>
    <mergeCell ref="AL467:AL468"/>
    <mergeCell ref="AC467:AC468"/>
    <mergeCell ref="AD467:AD468"/>
    <mergeCell ref="AE467:AE468"/>
    <mergeCell ref="AF467:AF468"/>
    <mergeCell ref="AG467:AG468"/>
    <mergeCell ref="AH467:AH468"/>
    <mergeCell ref="W467:W468"/>
    <mergeCell ref="X467:X468"/>
    <mergeCell ref="Y467:Y468"/>
    <mergeCell ref="Z467:Z468"/>
    <mergeCell ref="AA467:AA468"/>
    <mergeCell ref="AB467:AB468"/>
    <mergeCell ref="Q467:Q468"/>
    <mergeCell ref="R467:R468"/>
    <mergeCell ref="S467:S468"/>
    <mergeCell ref="T467:T468"/>
    <mergeCell ref="U467:U468"/>
    <mergeCell ref="V467:V468"/>
    <mergeCell ref="I467:I468"/>
    <mergeCell ref="J467:J468"/>
    <mergeCell ref="K467:K468"/>
    <mergeCell ref="L467:L468"/>
    <mergeCell ref="M467:M468"/>
    <mergeCell ref="N467:N468"/>
    <mergeCell ref="O467:O468"/>
    <mergeCell ref="P467:P468"/>
    <mergeCell ref="AG457:AG458"/>
    <mergeCell ref="AH457:AH458"/>
    <mergeCell ref="AI457:AI458"/>
    <mergeCell ref="AJ457:AJ458"/>
    <mergeCell ref="AK457:AK458"/>
    <mergeCell ref="AL457:AL458"/>
    <mergeCell ref="AA457:AA458"/>
    <mergeCell ref="AB457:AB458"/>
    <mergeCell ref="AC457:AC458"/>
    <mergeCell ref="AD457:AD458"/>
    <mergeCell ref="AE457:AE458"/>
    <mergeCell ref="AF457:AF458"/>
    <mergeCell ref="U457:U458"/>
    <mergeCell ref="V457:V458"/>
    <mergeCell ref="W457:W458"/>
    <mergeCell ref="X457:X458"/>
    <mergeCell ref="Y457:Y458"/>
    <mergeCell ref="Z457:Z458"/>
    <mergeCell ref="O457:O458"/>
    <mergeCell ref="P457:P458"/>
    <mergeCell ref="Q457:Q458"/>
    <mergeCell ref="R457:R458"/>
    <mergeCell ref="S457:S458"/>
    <mergeCell ref="T457:T458"/>
    <mergeCell ref="I457:I458"/>
    <mergeCell ref="J457:J458"/>
    <mergeCell ref="K457:K458"/>
    <mergeCell ref="L457:L458"/>
    <mergeCell ref="M457:M458"/>
    <mergeCell ref="N457:N458"/>
    <mergeCell ref="AI447:AI448"/>
    <mergeCell ref="AJ447:AJ448"/>
    <mergeCell ref="AK447:AK448"/>
    <mergeCell ref="AL447:AL448"/>
    <mergeCell ref="AC447:AC448"/>
    <mergeCell ref="AD447:AD448"/>
    <mergeCell ref="AE447:AE448"/>
    <mergeCell ref="AF447:AF448"/>
    <mergeCell ref="AG447:AG448"/>
    <mergeCell ref="AH447:AH448"/>
    <mergeCell ref="W447:W448"/>
    <mergeCell ref="X447:X448"/>
    <mergeCell ref="Y447:Y448"/>
    <mergeCell ref="Z447:Z448"/>
    <mergeCell ref="AA447:AA448"/>
    <mergeCell ref="AB447:AB448"/>
    <mergeCell ref="Q447:Q448"/>
    <mergeCell ref="R447:R448"/>
    <mergeCell ref="S447:S448"/>
    <mergeCell ref="T447:T448"/>
    <mergeCell ref="U447:U448"/>
    <mergeCell ref="V447:V448"/>
    <mergeCell ref="I447:I448"/>
    <mergeCell ref="J447:J448"/>
    <mergeCell ref="K447:K448"/>
    <mergeCell ref="L447:L448"/>
    <mergeCell ref="M447:M448"/>
    <mergeCell ref="N447:N448"/>
    <mergeCell ref="O447:O448"/>
    <mergeCell ref="P447:P448"/>
    <mergeCell ref="BT437:BT438"/>
    <mergeCell ref="BU437:BU438"/>
    <mergeCell ref="BV437:BV438"/>
    <mergeCell ref="BW437:BW438"/>
    <mergeCell ref="BX437:BX438"/>
    <mergeCell ref="BN437:BN438"/>
    <mergeCell ref="BO437:BO438"/>
    <mergeCell ref="BP437:BP438"/>
    <mergeCell ref="BQ437:BQ438"/>
    <mergeCell ref="BR437:BR438"/>
    <mergeCell ref="BS437:BS438"/>
    <mergeCell ref="BC437:BC438"/>
    <mergeCell ref="BD437:BD438"/>
    <mergeCell ref="BE437:BE438"/>
    <mergeCell ref="BF437:BF438"/>
    <mergeCell ref="BL437:BL438"/>
    <mergeCell ref="BM437:BM438"/>
    <mergeCell ref="AU437:AU438"/>
    <mergeCell ref="AW437:AW438"/>
    <mergeCell ref="AY437:AY438"/>
    <mergeCell ref="AZ437:AZ438"/>
    <mergeCell ref="BA437:BA438"/>
    <mergeCell ref="BB437:BB438"/>
    <mergeCell ref="AG437:AG438"/>
    <mergeCell ref="AH437:AH438"/>
    <mergeCell ref="AI437:AI438"/>
    <mergeCell ref="AJ437:AJ438"/>
    <mergeCell ref="AK437:AK438"/>
    <mergeCell ref="AL437:AL438"/>
    <mergeCell ref="AA437:AA438"/>
    <mergeCell ref="AB437:AB438"/>
    <mergeCell ref="AC437:AC438"/>
    <mergeCell ref="AD437:AD438"/>
    <mergeCell ref="AE437:AE438"/>
    <mergeCell ref="AF437:AF438"/>
    <mergeCell ref="U437:U438"/>
    <mergeCell ref="V437:V438"/>
    <mergeCell ref="W437:W438"/>
    <mergeCell ref="X437:X438"/>
    <mergeCell ref="Y437:Y438"/>
    <mergeCell ref="Z437:Z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BV427:BV428"/>
    <mergeCell ref="BW427:BW428"/>
    <mergeCell ref="BX427:BX428"/>
    <mergeCell ref="BE433:BF433"/>
    <mergeCell ref="BL433:BM433"/>
    <mergeCell ref="BN433:BO433"/>
    <mergeCell ref="BP433:BQ433"/>
    <mergeCell ref="BR433:BS433"/>
    <mergeCell ref="BT433:BU433"/>
    <mergeCell ref="BW433:BX433"/>
    <mergeCell ref="BP427:BP428"/>
    <mergeCell ref="BQ427:BQ428"/>
    <mergeCell ref="BR427:BR428"/>
    <mergeCell ref="BS427:BS428"/>
    <mergeCell ref="BT427:BT428"/>
    <mergeCell ref="BU427:BU428"/>
    <mergeCell ref="BE427:BE428"/>
    <mergeCell ref="BF427:BF428"/>
    <mergeCell ref="BL427:BL428"/>
    <mergeCell ref="BM427:BM428"/>
    <mergeCell ref="BN427:BN428"/>
    <mergeCell ref="BO427:BO428"/>
    <mergeCell ref="AY427:AY428"/>
    <mergeCell ref="AZ427:AZ428"/>
    <mergeCell ref="BA427:BA428"/>
    <mergeCell ref="BB427:BB428"/>
    <mergeCell ref="BC427:BC428"/>
    <mergeCell ref="BD427:BD428"/>
    <mergeCell ref="AI427:AI428"/>
    <mergeCell ref="AJ427:AJ428"/>
    <mergeCell ref="AK427:AK428"/>
    <mergeCell ref="AL427:AL428"/>
    <mergeCell ref="AU427:AU428"/>
    <mergeCell ref="AW427:AW428"/>
    <mergeCell ref="AC427:AC428"/>
    <mergeCell ref="AD427:AD428"/>
    <mergeCell ref="AE427:AE428"/>
    <mergeCell ref="AF427:AF428"/>
    <mergeCell ref="AG427:AG428"/>
    <mergeCell ref="AH427:AH428"/>
    <mergeCell ref="W427:W428"/>
    <mergeCell ref="X427:X428"/>
    <mergeCell ref="Y427:Y428"/>
    <mergeCell ref="Z427:Z428"/>
    <mergeCell ref="AA427:AA428"/>
    <mergeCell ref="AB427:AB428"/>
    <mergeCell ref="Q427:Q428"/>
    <mergeCell ref="R427:R428"/>
    <mergeCell ref="S427:S428"/>
    <mergeCell ref="T427:T428"/>
    <mergeCell ref="U427:U428"/>
    <mergeCell ref="V427:V428"/>
    <mergeCell ref="BT423:BU423"/>
    <mergeCell ref="BW423:BX423"/>
    <mergeCell ref="I427:I428"/>
    <mergeCell ref="J427:J428"/>
    <mergeCell ref="K427:K428"/>
    <mergeCell ref="L427:L428"/>
    <mergeCell ref="M427:M428"/>
    <mergeCell ref="N427:N428"/>
    <mergeCell ref="O427:O428"/>
    <mergeCell ref="P427:P428"/>
    <mergeCell ref="BT417:BT418"/>
    <mergeCell ref="BU417:BU418"/>
    <mergeCell ref="BV417:BV418"/>
    <mergeCell ref="BW417:BW418"/>
    <mergeCell ref="BX417:BX418"/>
    <mergeCell ref="BE423:BF423"/>
    <mergeCell ref="BL423:BM423"/>
    <mergeCell ref="BN423:BO423"/>
    <mergeCell ref="BP423:BQ423"/>
    <mergeCell ref="BR423:BS423"/>
    <mergeCell ref="BN417:BN418"/>
    <mergeCell ref="BO417:BO418"/>
    <mergeCell ref="BP417:BP418"/>
    <mergeCell ref="BQ417:BQ418"/>
    <mergeCell ref="BR417:BR418"/>
    <mergeCell ref="BS417:BS418"/>
    <mergeCell ref="BC417:BC418"/>
    <mergeCell ref="BD417:BD418"/>
    <mergeCell ref="BE417:BE418"/>
    <mergeCell ref="BF417:BF418"/>
    <mergeCell ref="BL417:BL418"/>
    <mergeCell ref="BM417:BM418"/>
    <mergeCell ref="AU417:AU418"/>
    <mergeCell ref="AW417:AW418"/>
    <mergeCell ref="AY417:AY418"/>
    <mergeCell ref="AZ417:AZ418"/>
    <mergeCell ref="BA417:BA418"/>
    <mergeCell ref="BB417:BB418"/>
    <mergeCell ref="AG417:AG418"/>
    <mergeCell ref="AH417:AH418"/>
    <mergeCell ref="AI417:AI418"/>
    <mergeCell ref="AJ417:AJ418"/>
    <mergeCell ref="AK417:AK418"/>
    <mergeCell ref="AL417:AL418"/>
    <mergeCell ref="AA417:AA418"/>
    <mergeCell ref="AB417:AB418"/>
    <mergeCell ref="AC417:AC418"/>
    <mergeCell ref="AD417:AD418"/>
    <mergeCell ref="AE417:AE418"/>
    <mergeCell ref="AF417:AF418"/>
    <mergeCell ref="U417:U418"/>
    <mergeCell ref="V417:V418"/>
    <mergeCell ref="W417:W418"/>
    <mergeCell ref="X417:X418"/>
    <mergeCell ref="Y417:Y418"/>
    <mergeCell ref="Z417:Z418"/>
    <mergeCell ref="O417:O418"/>
    <mergeCell ref="P417:P418"/>
    <mergeCell ref="Q417:Q418"/>
    <mergeCell ref="R417:R418"/>
    <mergeCell ref="S417:S418"/>
    <mergeCell ref="T417:T418"/>
    <mergeCell ref="I417:I418"/>
    <mergeCell ref="J417:J418"/>
    <mergeCell ref="K417:K418"/>
    <mergeCell ref="L417:L418"/>
    <mergeCell ref="M417:M418"/>
    <mergeCell ref="N417:N418"/>
    <mergeCell ref="BV407:BV408"/>
    <mergeCell ref="BW407:BW408"/>
    <mergeCell ref="BX407:BX408"/>
    <mergeCell ref="BE413:BF413"/>
    <mergeCell ref="BL413:BM413"/>
    <mergeCell ref="BN413:BO413"/>
    <mergeCell ref="BP413:BQ413"/>
    <mergeCell ref="BR413:BS413"/>
    <mergeCell ref="BT413:BU413"/>
    <mergeCell ref="BW413:BX413"/>
    <mergeCell ref="BP407:BP408"/>
    <mergeCell ref="BQ407:BQ408"/>
    <mergeCell ref="BR407:BR408"/>
    <mergeCell ref="BS407:BS408"/>
    <mergeCell ref="BT407:BT408"/>
    <mergeCell ref="BU407:BU408"/>
    <mergeCell ref="BE407:BE408"/>
    <mergeCell ref="BF407:BF408"/>
    <mergeCell ref="BL407:BL408"/>
    <mergeCell ref="BM407:BM408"/>
    <mergeCell ref="BN407:BN408"/>
    <mergeCell ref="BO407:BO408"/>
    <mergeCell ref="AY407:AY408"/>
    <mergeCell ref="AZ407:AZ408"/>
    <mergeCell ref="BA407:BA408"/>
    <mergeCell ref="BB407:BB408"/>
    <mergeCell ref="BC407:BC408"/>
    <mergeCell ref="BD407:BD408"/>
    <mergeCell ref="AI407:AI408"/>
    <mergeCell ref="AJ407:AJ408"/>
    <mergeCell ref="AK407:AK408"/>
    <mergeCell ref="AL407:AL408"/>
    <mergeCell ref="AU407:AU408"/>
    <mergeCell ref="AW407:AW408"/>
    <mergeCell ref="AC407:AC408"/>
    <mergeCell ref="AD407:AD408"/>
    <mergeCell ref="AE407:AE408"/>
    <mergeCell ref="AF407:AF408"/>
    <mergeCell ref="AG407:AG408"/>
    <mergeCell ref="AH407:AH408"/>
    <mergeCell ref="W407:W408"/>
    <mergeCell ref="X407:X408"/>
    <mergeCell ref="Y407:Y408"/>
    <mergeCell ref="Z407:Z408"/>
    <mergeCell ref="AA407:AA408"/>
    <mergeCell ref="AB407:AB408"/>
    <mergeCell ref="Q407:Q408"/>
    <mergeCell ref="R407:R408"/>
    <mergeCell ref="S407:S408"/>
    <mergeCell ref="T407:T408"/>
    <mergeCell ref="U407:U408"/>
    <mergeCell ref="V407:V408"/>
    <mergeCell ref="BT403:BU403"/>
    <mergeCell ref="BW403:BX403"/>
    <mergeCell ref="I407:I408"/>
    <mergeCell ref="J407:J408"/>
    <mergeCell ref="K407:K408"/>
    <mergeCell ref="L407:L408"/>
    <mergeCell ref="M407:M408"/>
    <mergeCell ref="N407:N408"/>
    <mergeCell ref="O407:O408"/>
    <mergeCell ref="P407:P408"/>
    <mergeCell ref="BT397:BT398"/>
    <mergeCell ref="BU397:BU398"/>
    <mergeCell ref="BV397:BV398"/>
    <mergeCell ref="BW397:BW398"/>
    <mergeCell ref="BX397:BX398"/>
    <mergeCell ref="BE403:BF403"/>
    <mergeCell ref="BL403:BM403"/>
    <mergeCell ref="BN403:BO403"/>
    <mergeCell ref="BP403:BQ403"/>
    <mergeCell ref="BR403:BS403"/>
    <mergeCell ref="BN397:BN398"/>
    <mergeCell ref="BO397:BO398"/>
    <mergeCell ref="BP397:BP398"/>
    <mergeCell ref="BQ397:BQ398"/>
    <mergeCell ref="BR397:BR398"/>
    <mergeCell ref="BS397:BS398"/>
    <mergeCell ref="BC397:BC398"/>
    <mergeCell ref="BD397:BD398"/>
    <mergeCell ref="BE397:BE398"/>
    <mergeCell ref="BF397:BF398"/>
    <mergeCell ref="BL397:BL398"/>
    <mergeCell ref="BM397:BM398"/>
    <mergeCell ref="AU397:AU398"/>
    <mergeCell ref="AW397:AW398"/>
    <mergeCell ref="AY397:AY398"/>
    <mergeCell ref="AZ397:AZ398"/>
    <mergeCell ref="BA397:BA398"/>
    <mergeCell ref="BB397:BB398"/>
    <mergeCell ref="AG397:AG398"/>
    <mergeCell ref="AH397:AH398"/>
    <mergeCell ref="AI397:AI398"/>
    <mergeCell ref="AJ397:AJ398"/>
    <mergeCell ref="AK397:AK398"/>
    <mergeCell ref="AL397:AL398"/>
    <mergeCell ref="AA397:AA398"/>
    <mergeCell ref="AB397:AB398"/>
    <mergeCell ref="AC397:AC398"/>
    <mergeCell ref="AD397:AD398"/>
    <mergeCell ref="AE397:AE398"/>
    <mergeCell ref="AF397:AF398"/>
    <mergeCell ref="U397:U398"/>
    <mergeCell ref="V397:V398"/>
    <mergeCell ref="W397:W398"/>
    <mergeCell ref="X397:X398"/>
    <mergeCell ref="Y397:Y398"/>
    <mergeCell ref="Z397:Z398"/>
    <mergeCell ref="O397:O398"/>
    <mergeCell ref="P397:P398"/>
    <mergeCell ref="Q397:Q398"/>
    <mergeCell ref="R397:R398"/>
    <mergeCell ref="S397:S398"/>
    <mergeCell ref="T397:T398"/>
    <mergeCell ref="I397:I398"/>
    <mergeCell ref="J397:J398"/>
    <mergeCell ref="K397:K398"/>
    <mergeCell ref="L397:L398"/>
    <mergeCell ref="M397:M398"/>
    <mergeCell ref="N397:N398"/>
    <mergeCell ref="BV387:BV388"/>
    <mergeCell ref="BW387:BW388"/>
    <mergeCell ref="BX387:BX388"/>
    <mergeCell ref="BE393:BF393"/>
    <mergeCell ref="BL393:BM393"/>
    <mergeCell ref="BN393:BO393"/>
    <mergeCell ref="BP393:BQ393"/>
    <mergeCell ref="BR393:BS393"/>
    <mergeCell ref="BT393:BU393"/>
    <mergeCell ref="BW393:BX393"/>
    <mergeCell ref="BP387:BP388"/>
    <mergeCell ref="BQ387:BQ388"/>
    <mergeCell ref="BR387:BR388"/>
    <mergeCell ref="BS387:BS388"/>
    <mergeCell ref="BT387:BT388"/>
    <mergeCell ref="BU387:BU388"/>
    <mergeCell ref="BE387:BE388"/>
    <mergeCell ref="BF387:BF388"/>
    <mergeCell ref="BL387:BL388"/>
    <mergeCell ref="BM387:BM388"/>
    <mergeCell ref="BN387:BN388"/>
    <mergeCell ref="BO387:BO388"/>
    <mergeCell ref="AY387:AY388"/>
    <mergeCell ref="AZ387:AZ388"/>
    <mergeCell ref="BA387:BA388"/>
    <mergeCell ref="BB387:BB388"/>
    <mergeCell ref="BC387:BC388"/>
    <mergeCell ref="BD387:BD388"/>
    <mergeCell ref="AI387:AI388"/>
    <mergeCell ref="AJ387:AJ388"/>
    <mergeCell ref="AK387:AK388"/>
    <mergeCell ref="AL387:AL388"/>
    <mergeCell ref="AU387:AU388"/>
    <mergeCell ref="AW387:AW388"/>
    <mergeCell ref="AC387:AC388"/>
    <mergeCell ref="AD387:AD388"/>
    <mergeCell ref="AE387:AE388"/>
    <mergeCell ref="AF387:AF388"/>
    <mergeCell ref="AG387:AG388"/>
    <mergeCell ref="AH387:AH388"/>
    <mergeCell ref="W387:W388"/>
    <mergeCell ref="X387:X388"/>
    <mergeCell ref="Y387:Y388"/>
    <mergeCell ref="Z387:Z388"/>
    <mergeCell ref="AA387:AA388"/>
    <mergeCell ref="AB387:AB388"/>
    <mergeCell ref="Q387:Q388"/>
    <mergeCell ref="R387:R388"/>
    <mergeCell ref="S387:S388"/>
    <mergeCell ref="T387:T388"/>
    <mergeCell ref="U387:U388"/>
    <mergeCell ref="V387:V388"/>
    <mergeCell ref="BT383:BU383"/>
    <mergeCell ref="BW383:BX383"/>
    <mergeCell ref="I387:I388"/>
    <mergeCell ref="J387:J388"/>
    <mergeCell ref="K387:K388"/>
    <mergeCell ref="L387:L388"/>
    <mergeCell ref="M387:M388"/>
    <mergeCell ref="N387:N388"/>
    <mergeCell ref="O387:O388"/>
    <mergeCell ref="P387:P388"/>
    <mergeCell ref="BT377:BT378"/>
    <mergeCell ref="BU377:BU378"/>
    <mergeCell ref="BV377:BV378"/>
    <mergeCell ref="BW377:BW378"/>
    <mergeCell ref="BX377:BX378"/>
    <mergeCell ref="BE383:BF383"/>
    <mergeCell ref="BL383:BM383"/>
    <mergeCell ref="BN383:BO383"/>
    <mergeCell ref="BP383:BQ383"/>
    <mergeCell ref="BR383:BS383"/>
    <mergeCell ref="BN377:BN378"/>
    <mergeCell ref="BO377:BO378"/>
    <mergeCell ref="BP377:BP378"/>
    <mergeCell ref="BQ377:BQ378"/>
    <mergeCell ref="BR377:BR378"/>
    <mergeCell ref="BS377:BS378"/>
    <mergeCell ref="BC377:BC378"/>
    <mergeCell ref="BD377:BD378"/>
    <mergeCell ref="BE377:BE378"/>
    <mergeCell ref="BF377:BF378"/>
    <mergeCell ref="BL377:BL378"/>
    <mergeCell ref="BM377:BM378"/>
    <mergeCell ref="AU377:AU378"/>
    <mergeCell ref="AW377:AW378"/>
    <mergeCell ref="AY377:AY378"/>
    <mergeCell ref="AZ377:AZ378"/>
    <mergeCell ref="BA377:BA378"/>
    <mergeCell ref="BB377:BB378"/>
    <mergeCell ref="AG377:AG378"/>
    <mergeCell ref="AH377:AH378"/>
    <mergeCell ref="AI377:AI378"/>
    <mergeCell ref="AJ377:AJ378"/>
    <mergeCell ref="AK377:AK378"/>
    <mergeCell ref="AL377:AL378"/>
    <mergeCell ref="AA377:AA378"/>
    <mergeCell ref="AB377:AB378"/>
    <mergeCell ref="AC377:AC378"/>
    <mergeCell ref="AD377:AD378"/>
    <mergeCell ref="AE377:AE378"/>
    <mergeCell ref="AF377:AF378"/>
    <mergeCell ref="U377:U378"/>
    <mergeCell ref="V377:V378"/>
    <mergeCell ref="W377:W378"/>
    <mergeCell ref="X377:X378"/>
    <mergeCell ref="Y377:Y378"/>
    <mergeCell ref="Z377:Z378"/>
    <mergeCell ref="O377:O378"/>
    <mergeCell ref="P377:P378"/>
    <mergeCell ref="Q377:Q378"/>
    <mergeCell ref="R377:R378"/>
    <mergeCell ref="S377:S378"/>
    <mergeCell ref="T377:T378"/>
    <mergeCell ref="I377:I378"/>
    <mergeCell ref="J377:J378"/>
    <mergeCell ref="K377:K378"/>
    <mergeCell ref="L377:L378"/>
    <mergeCell ref="M377:M378"/>
    <mergeCell ref="N377:N378"/>
    <mergeCell ref="BV367:BV368"/>
    <mergeCell ref="BW367:BW368"/>
    <mergeCell ref="BX367:BX368"/>
    <mergeCell ref="BE373:BF373"/>
    <mergeCell ref="BL373:BM373"/>
    <mergeCell ref="BN373:BO373"/>
    <mergeCell ref="BP373:BQ373"/>
    <mergeCell ref="BR373:BS373"/>
    <mergeCell ref="BT373:BU373"/>
    <mergeCell ref="BW373:BX373"/>
    <mergeCell ref="BP367:BP368"/>
    <mergeCell ref="BQ367:BQ368"/>
    <mergeCell ref="BR367:BR368"/>
    <mergeCell ref="BS367:BS368"/>
    <mergeCell ref="BT367:BT368"/>
    <mergeCell ref="BU367:BU368"/>
    <mergeCell ref="BE367:BE368"/>
    <mergeCell ref="BF367:BF368"/>
    <mergeCell ref="BL367:BL368"/>
    <mergeCell ref="BM367:BM368"/>
    <mergeCell ref="BN367:BN368"/>
    <mergeCell ref="BO367:BO368"/>
    <mergeCell ref="AY367:AY368"/>
    <mergeCell ref="AZ367:AZ368"/>
    <mergeCell ref="BA367:BA368"/>
    <mergeCell ref="BB367:BB368"/>
    <mergeCell ref="BC367:BC368"/>
    <mergeCell ref="BD367:BD368"/>
    <mergeCell ref="AI367:AI368"/>
    <mergeCell ref="AJ367:AJ368"/>
    <mergeCell ref="AK367:AK368"/>
    <mergeCell ref="AL367:AL368"/>
    <mergeCell ref="AU367:AU368"/>
    <mergeCell ref="AW367:AW368"/>
    <mergeCell ref="AC367:AC368"/>
    <mergeCell ref="AD367:AD368"/>
    <mergeCell ref="AE367:AE368"/>
    <mergeCell ref="AF367:AF368"/>
    <mergeCell ref="AG367:AG368"/>
    <mergeCell ref="AH367:AH368"/>
    <mergeCell ref="W367:W368"/>
    <mergeCell ref="X367:X368"/>
    <mergeCell ref="Y367:Y368"/>
    <mergeCell ref="Z367:Z368"/>
    <mergeCell ref="AA367:AA368"/>
    <mergeCell ref="AB367:AB368"/>
    <mergeCell ref="Q367:Q368"/>
    <mergeCell ref="R367:R368"/>
    <mergeCell ref="S367:S368"/>
    <mergeCell ref="T367:T368"/>
    <mergeCell ref="U367:U368"/>
    <mergeCell ref="V367:V368"/>
    <mergeCell ref="BT363:BU363"/>
    <mergeCell ref="BW363:BX363"/>
    <mergeCell ref="I367:I368"/>
    <mergeCell ref="J367:J368"/>
    <mergeCell ref="K367:K368"/>
    <mergeCell ref="L367:L368"/>
    <mergeCell ref="M367:M368"/>
    <mergeCell ref="N367:N368"/>
    <mergeCell ref="O367:O368"/>
    <mergeCell ref="P367:P368"/>
    <mergeCell ref="BT357:BT358"/>
    <mergeCell ref="BU357:BU358"/>
    <mergeCell ref="BV357:BV358"/>
    <mergeCell ref="BW357:BW358"/>
    <mergeCell ref="BX357:BX358"/>
    <mergeCell ref="BE363:BF363"/>
    <mergeCell ref="BL363:BM363"/>
    <mergeCell ref="BN363:BO363"/>
    <mergeCell ref="BP363:BQ363"/>
    <mergeCell ref="BR363:BS363"/>
    <mergeCell ref="BN357:BN358"/>
    <mergeCell ref="BO357:BO358"/>
    <mergeCell ref="BP357:BP358"/>
    <mergeCell ref="BQ357:BQ358"/>
    <mergeCell ref="BR357:BR358"/>
    <mergeCell ref="BS357:BS358"/>
    <mergeCell ref="BC357:BC358"/>
    <mergeCell ref="BD357:BD358"/>
    <mergeCell ref="BE357:BE358"/>
    <mergeCell ref="BF357:BF358"/>
    <mergeCell ref="BL357:BL358"/>
    <mergeCell ref="BM357:BM358"/>
    <mergeCell ref="AU357:AU358"/>
    <mergeCell ref="AW357:AW358"/>
    <mergeCell ref="AY357:AY358"/>
    <mergeCell ref="AZ357:AZ358"/>
    <mergeCell ref="BA357:BA358"/>
    <mergeCell ref="BB357:BB358"/>
    <mergeCell ref="AG357:AG358"/>
    <mergeCell ref="AH357:AH358"/>
    <mergeCell ref="AI357:AI358"/>
    <mergeCell ref="AJ357:AJ358"/>
    <mergeCell ref="AK357:AK358"/>
    <mergeCell ref="AL357:AL358"/>
    <mergeCell ref="AA357:AA358"/>
    <mergeCell ref="AB357:AB358"/>
    <mergeCell ref="AC357:AC358"/>
    <mergeCell ref="AD357:AD358"/>
    <mergeCell ref="AE357:AE358"/>
    <mergeCell ref="AF357:AF358"/>
    <mergeCell ref="U357:U358"/>
    <mergeCell ref="V357:V358"/>
    <mergeCell ref="W357:W358"/>
    <mergeCell ref="X357:X358"/>
    <mergeCell ref="Y357:Y358"/>
    <mergeCell ref="Z357:Z358"/>
    <mergeCell ref="O357:O358"/>
    <mergeCell ref="P357:P358"/>
    <mergeCell ref="Q357:Q358"/>
    <mergeCell ref="R357:R358"/>
    <mergeCell ref="S357:S358"/>
    <mergeCell ref="T357:T358"/>
    <mergeCell ref="I357:I358"/>
    <mergeCell ref="J357:J358"/>
    <mergeCell ref="K357:K358"/>
    <mergeCell ref="L357:L358"/>
    <mergeCell ref="M357:M358"/>
    <mergeCell ref="N357:N358"/>
    <mergeCell ref="BV347:BV348"/>
    <mergeCell ref="BW347:BW348"/>
    <mergeCell ref="BX347:BX348"/>
    <mergeCell ref="BE353:BF353"/>
    <mergeCell ref="BL353:BM353"/>
    <mergeCell ref="BN353:BO353"/>
    <mergeCell ref="BP353:BQ353"/>
    <mergeCell ref="BR353:BS353"/>
    <mergeCell ref="BT353:BU353"/>
    <mergeCell ref="BW353:BX353"/>
    <mergeCell ref="BP347:BP348"/>
    <mergeCell ref="BQ347:BQ348"/>
    <mergeCell ref="BR347:BR348"/>
    <mergeCell ref="BS347:BS348"/>
    <mergeCell ref="BT347:BT348"/>
    <mergeCell ref="BU347:BU348"/>
    <mergeCell ref="BE347:BE348"/>
    <mergeCell ref="BF347:BF348"/>
    <mergeCell ref="BL347:BL348"/>
    <mergeCell ref="BM347:BM348"/>
    <mergeCell ref="BN347:BN348"/>
    <mergeCell ref="BO347:BO348"/>
    <mergeCell ref="AY347:AY348"/>
    <mergeCell ref="AZ347:AZ348"/>
    <mergeCell ref="BA347:BA348"/>
    <mergeCell ref="BB347:BB348"/>
    <mergeCell ref="BC347:BC348"/>
    <mergeCell ref="BD347:BD348"/>
    <mergeCell ref="AI347:AI348"/>
    <mergeCell ref="AJ347:AJ348"/>
    <mergeCell ref="AK347:AK348"/>
    <mergeCell ref="AL347:AL348"/>
    <mergeCell ref="AU347:AU348"/>
    <mergeCell ref="AW347:AW348"/>
    <mergeCell ref="AC347:AC348"/>
    <mergeCell ref="AD347:AD348"/>
    <mergeCell ref="AE347:AE348"/>
    <mergeCell ref="AF347:AF348"/>
    <mergeCell ref="AG347:AG348"/>
    <mergeCell ref="AH347:AH348"/>
    <mergeCell ref="W347:W348"/>
    <mergeCell ref="X347:X348"/>
    <mergeCell ref="Y347:Y348"/>
    <mergeCell ref="Z347:Z348"/>
    <mergeCell ref="AA347:AA348"/>
    <mergeCell ref="AB347:AB348"/>
    <mergeCell ref="Q347:Q348"/>
    <mergeCell ref="R347:R348"/>
    <mergeCell ref="S347:S348"/>
    <mergeCell ref="T347:T348"/>
    <mergeCell ref="U347:U348"/>
    <mergeCell ref="V347:V348"/>
    <mergeCell ref="BT343:BU343"/>
    <mergeCell ref="BW343:BX343"/>
    <mergeCell ref="I347:I348"/>
    <mergeCell ref="J347:J348"/>
    <mergeCell ref="K347:K348"/>
    <mergeCell ref="L347:L348"/>
    <mergeCell ref="M347:M348"/>
    <mergeCell ref="N347:N348"/>
    <mergeCell ref="O347:O348"/>
    <mergeCell ref="P347:P348"/>
    <mergeCell ref="BT337:BT338"/>
    <mergeCell ref="BU337:BU338"/>
    <mergeCell ref="BV337:BV338"/>
    <mergeCell ref="BW337:BW338"/>
    <mergeCell ref="BX337:BX338"/>
    <mergeCell ref="BE343:BF343"/>
    <mergeCell ref="BL343:BM343"/>
    <mergeCell ref="BN343:BO343"/>
    <mergeCell ref="BP343:BQ343"/>
    <mergeCell ref="BR343:BS343"/>
    <mergeCell ref="BN337:BN338"/>
    <mergeCell ref="BO337:BO338"/>
    <mergeCell ref="BP337:BP338"/>
    <mergeCell ref="BQ337:BQ338"/>
    <mergeCell ref="BR337:BR338"/>
    <mergeCell ref="BS337:BS338"/>
    <mergeCell ref="BC337:BC338"/>
    <mergeCell ref="BD337:BD338"/>
    <mergeCell ref="BE337:BE338"/>
    <mergeCell ref="BF337:BF338"/>
    <mergeCell ref="BL337:BL338"/>
    <mergeCell ref="BM337:BM338"/>
    <mergeCell ref="AU337:AU338"/>
    <mergeCell ref="AW337:AW338"/>
    <mergeCell ref="AY337:AY338"/>
    <mergeCell ref="AZ337:AZ338"/>
    <mergeCell ref="BA337:BA338"/>
    <mergeCell ref="BB337:BB338"/>
    <mergeCell ref="AG337:AG338"/>
    <mergeCell ref="AH337:AH338"/>
    <mergeCell ref="AI337:AI338"/>
    <mergeCell ref="AJ337:AJ338"/>
    <mergeCell ref="AK337:AK338"/>
    <mergeCell ref="AL337:AL338"/>
    <mergeCell ref="AA337:AA338"/>
    <mergeCell ref="AB337:AB338"/>
    <mergeCell ref="AC337:AC338"/>
    <mergeCell ref="AD337:AD338"/>
    <mergeCell ref="AE337:AE338"/>
    <mergeCell ref="AF337:AF338"/>
    <mergeCell ref="U337:U338"/>
    <mergeCell ref="V337:V338"/>
    <mergeCell ref="W337:W338"/>
    <mergeCell ref="X337:X338"/>
    <mergeCell ref="Y337:Y338"/>
    <mergeCell ref="Z337:Z338"/>
    <mergeCell ref="O337:O338"/>
    <mergeCell ref="P337:P338"/>
    <mergeCell ref="Q337:Q338"/>
    <mergeCell ref="R337:R338"/>
    <mergeCell ref="S337:S338"/>
    <mergeCell ref="T337:T338"/>
    <mergeCell ref="I337:I338"/>
    <mergeCell ref="J337:J338"/>
    <mergeCell ref="K337:K338"/>
    <mergeCell ref="L337:L338"/>
    <mergeCell ref="M337:M338"/>
    <mergeCell ref="N337:N338"/>
    <mergeCell ref="BV327:BV328"/>
    <mergeCell ref="BW327:BW328"/>
    <mergeCell ref="BX327:BX328"/>
    <mergeCell ref="BE333:BF333"/>
    <mergeCell ref="BL333:BM333"/>
    <mergeCell ref="BN333:BO333"/>
    <mergeCell ref="BP333:BQ333"/>
    <mergeCell ref="BR333:BS333"/>
    <mergeCell ref="BT333:BU333"/>
    <mergeCell ref="BW333:BX333"/>
    <mergeCell ref="BP327:BP328"/>
    <mergeCell ref="BQ327:BQ328"/>
    <mergeCell ref="BR327:BR328"/>
    <mergeCell ref="BS327:BS328"/>
    <mergeCell ref="BT327:BT328"/>
    <mergeCell ref="BU327:BU328"/>
    <mergeCell ref="BE327:BE328"/>
    <mergeCell ref="BF327:BF328"/>
    <mergeCell ref="BL327:BL328"/>
    <mergeCell ref="BM327:BM328"/>
    <mergeCell ref="BN327:BN328"/>
    <mergeCell ref="BO327:BO328"/>
    <mergeCell ref="AY327:AY328"/>
    <mergeCell ref="AZ327:AZ328"/>
    <mergeCell ref="BA327:BA328"/>
    <mergeCell ref="BB327:BB328"/>
    <mergeCell ref="BC327:BC328"/>
    <mergeCell ref="BD327:BD328"/>
    <mergeCell ref="AI327:AI328"/>
    <mergeCell ref="AJ327:AJ328"/>
    <mergeCell ref="AK327:AK328"/>
    <mergeCell ref="AL327:AL328"/>
    <mergeCell ref="AU327:AU328"/>
    <mergeCell ref="AW327:AW328"/>
    <mergeCell ref="AC327:AC328"/>
    <mergeCell ref="AD327:AD328"/>
    <mergeCell ref="AE327:AE328"/>
    <mergeCell ref="AF327:AF328"/>
    <mergeCell ref="AG327:AG328"/>
    <mergeCell ref="AH327:AH328"/>
    <mergeCell ref="W327:W328"/>
    <mergeCell ref="X327:X328"/>
    <mergeCell ref="Y327:Y328"/>
    <mergeCell ref="Z327:Z328"/>
    <mergeCell ref="AA327:AA328"/>
    <mergeCell ref="AB327:AB328"/>
    <mergeCell ref="Q327:Q328"/>
    <mergeCell ref="R327:R328"/>
    <mergeCell ref="S327:S328"/>
    <mergeCell ref="T327:T328"/>
    <mergeCell ref="U327:U328"/>
    <mergeCell ref="V327:V328"/>
    <mergeCell ref="BT323:BU323"/>
    <mergeCell ref="BW323:BX323"/>
    <mergeCell ref="I327:I328"/>
    <mergeCell ref="J327:J328"/>
    <mergeCell ref="K327:K328"/>
    <mergeCell ref="L327:L328"/>
    <mergeCell ref="M327:M328"/>
    <mergeCell ref="N327:N328"/>
    <mergeCell ref="O327:O328"/>
    <mergeCell ref="P327:P328"/>
    <mergeCell ref="BT317:BT318"/>
    <mergeCell ref="BU317:BU318"/>
    <mergeCell ref="BV317:BV318"/>
    <mergeCell ref="BW317:BW318"/>
    <mergeCell ref="BX317:BX318"/>
    <mergeCell ref="BE323:BF323"/>
    <mergeCell ref="BL323:BM323"/>
    <mergeCell ref="BN323:BO323"/>
    <mergeCell ref="BP323:BQ323"/>
    <mergeCell ref="BR323:BS323"/>
    <mergeCell ref="BN317:BN318"/>
    <mergeCell ref="BO317:BO318"/>
    <mergeCell ref="BP317:BP318"/>
    <mergeCell ref="BQ317:BQ318"/>
    <mergeCell ref="BR317:BR318"/>
    <mergeCell ref="BS317:BS318"/>
    <mergeCell ref="BC317:BC318"/>
    <mergeCell ref="BD317:BD318"/>
    <mergeCell ref="BE317:BE318"/>
    <mergeCell ref="BF317:BF318"/>
    <mergeCell ref="BL317:BL318"/>
    <mergeCell ref="BM317:BM318"/>
    <mergeCell ref="AU317:AU318"/>
    <mergeCell ref="AW317:AW318"/>
    <mergeCell ref="AY317:AY318"/>
    <mergeCell ref="AZ317:AZ318"/>
    <mergeCell ref="BA317:BA318"/>
    <mergeCell ref="BB317:BB318"/>
    <mergeCell ref="AG317:AG318"/>
    <mergeCell ref="AH317:AH318"/>
    <mergeCell ref="AI317:AI318"/>
    <mergeCell ref="AJ317:AJ318"/>
    <mergeCell ref="AK317:AK318"/>
    <mergeCell ref="AL317:AL318"/>
    <mergeCell ref="AA317:AA318"/>
    <mergeCell ref="AB317:AB318"/>
    <mergeCell ref="AC317:AC318"/>
    <mergeCell ref="AD317:AD318"/>
    <mergeCell ref="AE317:AE318"/>
    <mergeCell ref="AF317:AF318"/>
    <mergeCell ref="U317:U318"/>
    <mergeCell ref="V317:V318"/>
    <mergeCell ref="W317:W318"/>
    <mergeCell ref="X317:X318"/>
    <mergeCell ref="Y317:Y318"/>
    <mergeCell ref="Z317:Z318"/>
    <mergeCell ref="O317:O318"/>
    <mergeCell ref="P317:P318"/>
    <mergeCell ref="Q317:Q318"/>
    <mergeCell ref="R317:R318"/>
    <mergeCell ref="S317:S318"/>
    <mergeCell ref="T317:T318"/>
    <mergeCell ref="I317:I318"/>
    <mergeCell ref="J317:J318"/>
    <mergeCell ref="K317:K318"/>
    <mergeCell ref="L317:L318"/>
    <mergeCell ref="M317:M318"/>
    <mergeCell ref="N317:N318"/>
    <mergeCell ref="BV307:BV308"/>
    <mergeCell ref="BW307:BW308"/>
    <mergeCell ref="BX307:BX308"/>
    <mergeCell ref="BE313:BF313"/>
    <mergeCell ref="BL313:BM313"/>
    <mergeCell ref="BN313:BO313"/>
    <mergeCell ref="BP313:BQ313"/>
    <mergeCell ref="BR313:BS313"/>
    <mergeCell ref="BT313:BU313"/>
    <mergeCell ref="BW313:BX313"/>
    <mergeCell ref="BP307:BP308"/>
    <mergeCell ref="BQ307:BQ308"/>
    <mergeCell ref="BR307:BR308"/>
    <mergeCell ref="BS307:BS308"/>
    <mergeCell ref="BT307:BT308"/>
    <mergeCell ref="BU307:BU308"/>
    <mergeCell ref="BE307:BE308"/>
    <mergeCell ref="BF307:BF308"/>
    <mergeCell ref="BL307:BL308"/>
    <mergeCell ref="BM307:BM308"/>
    <mergeCell ref="BN307:BN308"/>
    <mergeCell ref="BO307:BO308"/>
    <mergeCell ref="AY307:AY308"/>
    <mergeCell ref="AZ307:AZ308"/>
    <mergeCell ref="BA307:BA308"/>
    <mergeCell ref="BB307:BB308"/>
    <mergeCell ref="BC307:BC308"/>
    <mergeCell ref="BD307:BD308"/>
    <mergeCell ref="AI307:AI308"/>
    <mergeCell ref="AJ307:AJ308"/>
    <mergeCell ref="AK307:AK308"/>
    <mergeCell ref="AL307:AL308"/>
    <mergeCell ref="AU307:AU308"/>
    <mergeCell ref="AW307:AW308"/>
    <mergeCell ref="AC307:AC308"/>
    <mergeCell ref="AD307:AD308"/>
    <mergeCell ref="AE307:AE308"/>
    <mergeCell ref="AF307:AF308"/>
    <mergeCell ref="AG307:AG308"/>
    <mergeCell ref="AH307:AH308"/>
    <mergeCell ref="W307:W308"/>
    <mergeCell ref="X307:X308"/>
    <mergeCell ref="Y307:Y308"/>
    <mergeCell ref="Z307:Z308"/>
    <mergeCell ref="AA307:AA308"/>
    <mergeCell ref="AB307:AB308"/>
    <mergeCell ref="Q307:Q308"/>
    <mergeCell ref="R307:R308"/>
    <mergeCell ref="S307:S308"/>
    <mergeCell ref="T307:T308"/>
    <mergeCell ref="U307:U308"/>
    <mergeCell ref="V307:V308"/>
    <mergeCell ref="BT303:BU303"/>
    <mergeCell ref="BW303:BX303"/>
    <mergeCell ref="I307:I308"/>
    <mergeCell ref="J307:J308"/>
    <mergeCell ref="K307:K308"/>
    <mergeCell ref="L307:L308"/>
    <mergeCell ref="M307:M308"/>
    <mergeCell ref="N307:N308"/>
    <mergeCell ref="O307:O308"/>
    <mergeCell ref="P307:P308"/>
    <mergeCell ref="BT297:BT298"/>
    <mergeCell ref="BU297:BU298"/>
    <mergeCell ref="BV297:BV298"/>
    <mergeCell ref="BW297:BW298"/>
    <mergeCell ref="BX297:BX298"/>
    <mergeCell ref="BE303:BF303"/>
    <mergeCell ref="BL303:BM303"/>
    <mergeCell ref="BN303:BO303"/>
    <mergeCell ref="BP303:BQ303"/>
    <mergeCell ref="BR303:BS303"/>
    <mergeCell ref="BN297:BN298"/>
    <mergeCell ref="BO297:BO298"/>
    <mergeCell ref="BP297:BP298"/>
    <mergeCell ref="BQ297:BQ298"/>
    <mergeCell ref="BR297:BR298"/>
    <mergeCell ref="BS297:BS298"/>
    <mergeCell ref="BC297:BC298"/>
    <mergeCell ref="BD297:BD298"/>
    <mergeCell ref="BE297:BE298"/>
    <mergeCell ref="BF297:BF298"/>
    <mergeCell ref="BL297:BL298"/>
    <mergeCell ref="BM297:BM298"/>
    <mergeCell ref="AU297:AU298"/>
    <mergeCell ref="AW297:AW298"/>
    <mergeCell ref="AY297:AY298"/>
    <mergeCell ref="AZ297:AZ298"/>
    <mergeCell ref="BA297:BA298"/>
    <mergeCell ref="BB297:BB298"/>
    <mergeCell ref="AG297:AG298"/>
    <mergeCell ref="AH297:AH298"/>
    <mergeCell ref="AI297:AI298"/>
    <mergeCell ref="AJ297:AJ298"/>
    <mergeCell ref="AK297:AK298"/>
    <mergeCell ref="AL297:AL298"/>
    <mergeCell ref="AA297:AA298"/>
    <mergeCell ref="AB297:AB298"/>
    <mergeCell ref="AC297:AC298"/>
    <mergeCell ref="AD297:AD298"/>
    <mergeCell ref="AE297:AE298"/>
    <mergeCell ref="AF297:AF298"/>
    <mergeCell ref="U297:U298"/>
    <mergeCell ref="V297:V298"/>
    <mergeCell ref="W297:W298"/>
    <mergeCell ref="X297:X298"/>
    <mergeCell ref="Y297:Y298"/>
    <mergeCell ref="Z297:Z298"/>
    <mergeCell ref="O297:O298"/>
    <mergeCell ref="P297:P298"/>
    <mergeCell ref="Q297:Q298"/>
    <mergeCell ref="R297:R298"/>
    <mergeCell ref="S297:S298"/>
    <mergeCell ref="T297:T298"/>
    <mergeCell ref="I297:I298"/>
    <mergeCell ref="J297:J298"/>
    <mergeCell ref="K297:K298"/>
    <mergeCell ref="L297:L298"/>
    <mergeCell ref="M297:M298"/>
    <mergeCell ref="N297:N298"/>
    <mergeCell ref="BV287:BV288"/>
    <mergeCell ref="BW287:BW288"/>
    <mergeCell ref="BX287:BX288"/>
    <mergeCell ref="BE293:BF293"/>
    <mergeCell ref="BL293:BM293"/>
    <mergeCell ref="BN293:BO293"/>
    <mergeCell ref="BP293:BQ293"/>
    <mergeCell ref="BR293:BS293"/>
    <mergeCell ref="BT293:BU293"/>
    <mergeCell ref="BW293:BX293"/>
    <mergeCell ref="BP287:BP288"/>
    <mergeCell ref="BQ287:BQ288"/>
    <mergeCell ref="BR287:BR288"/>
    <mergeCell ref="BS287:BS288"/>
    <mergeCell ref="BT287:BT288"/>
    <mergeCell ref="BU287:BU288"/>
    <mergeCell ref="BE287:BE288"/>
    <mergeCell ref="BF287:BF288"/>
    <mergeCell ref="BL287:BL288"/>
    <mergeCell ref="BM287:BM288"/>
    <mergeCell ref="BN287:BN288"/>
    <mergeCell ref="BO287:BO288"/>
    <mergeCell ref="AY287:AY288"/>
    <mergeCell ref="AZ287:AZ288"/>
    <mergeCell ref="BA287:BA288"/>
    <mergeCell ref="BB287:BB288"/>
    <mergeCell ref="BC287:BC288"/>
    <mergeCell ref="BD287:BD288"/>
    <mergeCell ref="AI287:AI288"/>
    <mergeCell ref="AJ287:AJ288"/>
    <mergeCell ref="AK287:AK288"/>
    <mergeCell ref="AL287:AL288"/>
    <mergeCell ref="AU287:AU288"/>
    <mergeCell ref="AW287:AW288"/>
    <mergeCell ref="AC287:AC288"/>
    <mergeCell ref="AD287:AD288"/>
    <mergeCell ref="AE287:AE288"/>
    <mergeCell ref="AF287:AF288"/>
    <mergeCell ref="AG287:AG288"/>
    <mergeCell ref="AH287:AH288"/>
    <mergeCell ref="W287:W288"/>
    <mergeCell ref="X287:X288"/>
    <mergeCell ref="Y287:Y288"/>
    <mergeCell ref="Z287:Z288"/>
    <mergeCell ref="AA287:AA288"/>
    <mergeCell ref="AB287:AB288"/>
    <mergeCell ref="Q287:Q288"/>
    <mergeCell ref="R287:R288"/>
    <mergeCell ref="S287:S288"/>
    <mergeCell ref="T287:T288"/>
    <mergeCell ref="U287:U288"/>
    <mergeCell ref="V287:V288"/>
    <mergeCell ref="BT283:BU283"/>
    <mergeCell ref="BW283:BX283"/>
    <mergeCell ref="I287:I288"/>
    <mergeCell ref="J287:J288"/>
    <mergeCell ref="K287:K288"/>
    <mergeCell ref="L287:L288"/>
    <mergeCell ref="M287:M288"/>
    <mergeCell ref="N287:N288"/>
    <mergeCell ref="O287:O288"/>
    <mergeCell ref="P287:P288"/>
    <mergeCell ref="BT277:BT278"/>
    <mergeCell ref="BU277:BU278"/>
    <mergeCell ref="BV277:BV278"/>
    <mergeCell ref="BW277:BW278"/>
    <mergeCell ref="BX277:BX278"/>
    <mergeCell ref="BE283:BF283"/>
    <mergeCell ref="BL283:BM283"/>
    <mergeCell ref="BN283:BO283"/>
    <mergeCell ref="BP283:BQ283"/>
    <mergeCell ref="BR283:BS283"/>
    <mergeCell ref="BN277:BN278"/>
    <mergeCell ref="BO277:BO278"/>
    <mergeCell ref="BP277:BP278"/>
    <mergeCell ref="BQ277:BQ278"/>
    <mergeCell ref="BR277:BR278"/>
    <mergeCell ref="BS277:BS278"/>
    <mergeCell ref="BC277:BC278"/>
    <mergeCell ref="BD277:BD278"/>
    <mergeCell ref="BE277:BE278"/>
    <mergeCell ref="BF277:BF278"/>
    <mergeCell ref="BL277:BL278"/>
    <mergeCell ref="BM277:BM278"/>
    <mergeCell ref="AU277:AU278"/>
    <mergeCell ref="AW277:AW278"/>
    <mergeCell ref="AY277:AY278"/>
    <mergeCell ref="AZ277:AZ278"/>
    <mergeCell ref="BA277:BA278"/>
    <mergeCell ref="BB277:BB278"/>
    <mergeCell ref="AG277:AG278"/>
    <mergeCell ref="AH277:AH278"/>
    <mergeCell ref="AI277:AI278"/>
    <mergeCell ref="AJ277:AJ278"/>
    <mergeCell ref="AK277:AK278"/>
    <mergeCell ref="AL277:AL278"/>
    <mergeCell ref="AA277:AA278"/>
    <mergeCell ref="AB277:AB278"/>
    <mergeCell ref="AC277:AC278"/>
    <mergeCell ref="AD277:AD278"/>
    <mergeCell ref="AE277:AE278"/>
    <mergeCell ref="AF277:AF278"/>
    <mergeCell ref="U277:U278"/>
    <mergeCell ref="V277:V278"/>
    <mergeCell ref="W277:W278"/>
    <mergeCell ref="X277:X278"/>
    <mergeCell ref="Y277:Y278"/>
    <mergeCell ref="Z277:Z278"/>
    <mergeCell ref="O277:O278"/>
    <mergeCell ref="P277:P278"/>
    <mergeCell ref="Q277:Q278"/>
    <mergeCell ref="R277:R278"/>
    <mergeCell ref="S277:S278"/>
    <mergeCell ref="T277:T278"/>
    <mergeCell ref="I277:I278"/>
    <mergeCell ref="J277:J278"/>
    <mergeCell ref="K277:K278"/>
    <mergeCell ref="L277:L278"/>
    <mergeCell ref="M277:M278"/>
    <mergeCell ref="N277:N278"/>
    <mergeCell ref="BV267:BV268"/>
    <mergeCell ref="BW267:BW268"/>
    <mergeCell ref="BX267:BX268"/>
    <mergeCell ref="BE273:BF273"/>
    <mergeCell ref="BL273:BM273"/>
    <mergeCell ref="BN273:BO273"/>
    <mergeCell ref="BP273:BQ273"/>
    <mergeCell ref="BR273:BS273"/>
    <mergeCell ref="BT273:BU273"/>
    <mergeCell ref="BW273:BX273"/>
    <mergeCell ref="BP267:BP268"/>
    <mergeCell ref="BQ267:BQ268"/>
    <mergeCell ref="BR267:BR268"/>
    <mergeCell ref="BS267:BS268"/>
    <mergeCell ref="BT267:BT268"/>
    <mergeCell ref="BU267:BU268"/>
    <mergeCell ref="BE267:BE268"/>
    <mergeCell ref="BF267:BF268"/>
    <mergeCell ref="BL267:BL268"/>
    <mergeCell ref="BM267:BM268"/>
    <mergeCell ref="BN267:BN268"/>
    <mergeCell ref="BO267:BO268"/>
    <mergeCell ref="AY267:AY268"/>
    <mergeCell ref="AZ267:AZ268"/>
    <mergeCell ref="BA267:BA268"/>
    <mergeCell ref="BB267:BB268"/>
    <mergeCell ref="BC267:BC268"/>
    <mergeCell ref="BD267:BD268"/>
    <mergeCell ref="AI267:AI268"/>
    <mergeCell ref="AJ267:AJ268"/>
    <mergeCell ref="AK267:AK268"/>
    <mergeCell ref="AL267:AL268"/>
    <mergeCell ref="AU267:AU268"/>
    <mergeCell ref="AW267:AW268"/>
    <mergeCell ref="AC267:AC268"/>
    <mergeCell ref="AD267:AD268"/>
    <mergeCell ref="AE267:AE268"/>
    <mergeCell ref="AF267:AF268"/>
    <mergeCell ref="AG267:AG268"/>
    <mergeCell ref="AH267:AH268"/>
    <mergeCell ref="W267:W268"/>
    <mergeCell ref="X267:X268"/>
    <mergeCell ref="Y267:Y268"/>
    <mergeCell ref="Z267:Z268"/>
    <mergeCell ref="AA267:AA268"/>
    <mergeCell ref="AB267:AB268"/>
    <mergeCell ref="Q267:Q268"/>
    <mergeCell ref="R267:R268"/>
    <mergeCell ref="S267:S268"/>
    <mergeCell ref="T267:T268"/>
    <mergeCell ref="U267:U268"/>
    <mergeCell ref="V267:V268"/>
    <mergeCell ref="BT263:BU263"/>
    <mergeCell ref="BW263:BX263"/>
    <mergeCell ref="I267:I268"/>
    <mergeCell ref="J267:J268"/>
    <mergeCell ref="K267:K268"/>
    <mergeCell ref="L267:L268"/>
    <mergeCell ref="M267:M268"/>
    <mergeCell ref="N267:N268"/>
    <mergeCell ref="O267:O268"/>
    <mergeCell ref="P267:P268"/>
    <mergeCell ref="BT257:BT258"/>
    <mergeCell ref="BU257:BU258"/>
    <mergeCell ref="BV257:BV258"/>
    <mergeCell ref="BW257:BW258"/>
    <mergeCell ref="BX257:BX258"/>
    <mergeCell ref="BE263:BF263"/>
    <mergeCell ref="BL263:BM263"/>
    <mergeCell ref="BN263:BO263"/>
    <mergeCell ref="BP263:BQ263"/>
    <mergeCell ref="BR263:BS263"/>
    <mergeCell ref="BN257:BN258"/>
    <mergeCell ref="BO257:BO258"/>
    <mergeCell ref="BP257:BP258"/>
    <mergeCell ref="BQ257:BQ258"/>
    <mergeCell ref="BR257:BR258"/>
    <mergeCell ref="BS257:BS258"/>
    <mergeCell ref="BC257:BC258"/>
    <mergeCell ref="BD257:BD258"/>
    <mergeCell ref="BE257:BE258"/>
    <mergeCell ref="BF257:BF258"/>
    <mergeCell ref="BL257:BL258"/>
    <mergeCell ref="BM257:BM258"/>
    <mergeCell ref="AU257:AU258"/>
    <mergeCell ref="AW257:AW258"/>
    <mergeCell ref="AY257:AY258"/>
    <mergeCell ref="AZ257:AZ258"/>
    <mergeCell ref="BA257:BA258"/>
    <mergeCell ref="BB257:BB258"/>
    <mergeCell ref="AG257:AG258"/>
    <mergeCell ref="AH257:AH258"/>
    <mergeCell ref="AI257:AI258"/>
    <mergeCell ref="AJ257:AJ258"/>
    <mergeCell ref="AK257:AK258"/>
    <mergeCell ref="AL257:AL258"/>
    <mergeCell ref="AA257:AA258"/>
    <mergeCell ref="AB257:AB258"/>
    <mergeCell ref="AC257:AC258"/>
    <mergeCell ref="AD257:AD258"/>
    <mergeCell ref="AE257:AE258"/>
    <mergeCell ref="AF257:AF258"/>
    <mergeCell ref="U257:U258"/>
    <mergeCell ref="V257:V258"/>
    <mergeCell ref="W257:W258"/>
    <mergeCell ref="X257:X258"/>
    <mergeCell ref="Y257:Y258"/>
    <mergeCell ref="Z257:Z258"/>
    <mergeCell ref="O257:O258"/>
    <mergeCell ref="P257:P258"/>
    <mergeCell ref="Q257:Q258"/>
    <mergeCell ref="R257:R258"/>
    <mergeCell ref="S257:S258"/>
    <mergeCell ref="T257:T258"/>
    <mergeCell ref="I257:I258"/>
    <mergeCell ref="J257:J258"/>
    <mergeCell ref="K257:K258"/>
    <mergeCell ref="L257:L258"/>
    <mergeCell ref="M257:M258"/>
    <mergeCell ref="N257:N258"/>
    <mergeCell ref="BV247:BV248"/>
    <mergeCell ref="BW247:BW248"/>
    <mergeCell ref="BX247:BX248"/>
    <mergeCell ref="BE253:BF253"/>
    <mergeCell ref="BL253:BM253"/>
    <mergeCell ref="BN253:BO253"/>
    <mergeCell ref="BP253:BQ253"/>
    <mergeCell ref="BR253:BS253"/>
    <mergeCell ref="BT253:BU253"/>
    <mergeCell ref="BW253:BX253"/>
    <mergeCell ref="BP247:BP248"/>
    <mergeCell ref="BQ247:BQ248"/>
    <mergeCell ref="BR247:BR248"/>
    <mergeCell ref="BS247:BS248"/>
    <mergeCell ref="BT247:BT248"/>
    <mergeCell ref="BU247:BU248"/>
    <mergeCell ref="BE247:BE248"/>
    <mergeCell ref="BF247:BF248"/>
    <mergeCell ref="BL247:BL248"/>
    <mergeCell ref="BM247:BM248"/>
    <mergeCell ref="BN247:BN248"/>
    <mergeCell ref="BO247:BO248"/>
    <mergeCell ref="AY247:AY248"/>
    <mergeCell ref="AZ247:AZ248"/>
    <mergeCell ref="BA247:BA248"/>
    <mergeCell ref="BB247:BB248"/>
    <mergeCell ref="BC247:BC248"/>
    <mergeCell ref="BD247:BD248"/>
    <mergeCell ref="AI247:AI248"/>
    <mergeCell ref="AJ247:AJ248"/>
    <mergeCell ref="AK247:AK248"/>
    <mergeCell ref="AL247:AL248"/>
    <mergeCell ref="AU247:AU248"/>
    <mergeCell ref="AW247:AW248"/>
    <mergeCell ref="AC247:AC248"/>
    <mergeCell ref="AD247:AD248"/>
    <mergeCell ref="AE247:AE248"/>
    <mergeCell ref="AF247:AF248"/>
    <mergeCell ref="AG247:AG248"/>
    <mergeCell ref="AH247:AH248"/>
    <mergeCell ref="W247:W248"/>
    <mergeCell ref="X247:X248"/>
    <mergeCell ref="Y247:Y248"/>
    <mergeCell ref="Z247:Z248"/>
    <mergeCell ref="AA247:AA248"/>
    <mergeCell ref="AB247:AB248"/>
    <mergeCell ref="Q247:Q248"/>
    <mergeCell ref="R247:R248"/>
    <mergeCell ref="S247:S248"/>
    <mergeCell ref="T247:T248"/>
    <mergeCell ref="U247:U248"/>
    <mergeCell ref="V247:V248"/>
    <mergeCell ref="BT243:BU243"/>
    <mergeCell ref="BW243:BX243"/>
    <mergeCell ref="I247:I248"/>
    <mergeCell ref="J247:J248"/>
    <mergeCell ref="K247:K248"/>
    <mergeCell ref="L247:L248"/>
    <mergeCell ref="M247:M248"/>
    <mergeCell ref="N247:N248"/>
    <mergeCell ref="O247:O248"/>
    <mergeCell ref="P247:P248"/>
    <mergeCell ref="BT237:BT238"/>
    <mergeCell ref="BU237:BU238"/>
    <mergeCell ref="BV237:BV238"/>
    <mergeCell ref="BW237:BW238"/>
    <mergeCell ref="BX237:BX238"/>
    <mergeCell ref="BE243:BF243"/>
    <mergeCell ref="BL243:BM243"/>
    <mergeCell ref="BN243:BO243"/>
    <mergeCell ref="BP243:BQ243"/>
    <mergeCell ref="BR243:BS243"/>
    <mergeCell ref="BN237:BN238"/>
    <mergeCell ref="BO237:BO238"/>
    <mergeCell ref="BP237:BP238"/>
    <mergeCell ref="BQ237:BQ238"/>
    <mergeCell ref="BR237:BR238"/>
    <mergeCell ref="BS237:BS238"/>
    <mergeCell ref="BC237:BC238"/>
    <mergeCell ref="BD237:BD238"/>
    <mergeCell ref="BE237:BE238"/>
    <mergeCell ref="BF237:BF238"/>
    <mergeCell ref="BL237:BL238"/>
    <mergeCell ref="BM237:BM238"/>
    <mergeCell ref="AU237:AU238"/>
    <mergeCell ref="AW237:AW238"/>
    <mergeCell ref="AY237:AY238"/>
    <mergeCell ref="AZ237:AZ238"/>
    <mergeCell ref="BA237:BA238"/>
    <mergeCell ref="BB237:BB238"/>
    <mergeCell ref="AG237:AG238"/>
    <mergeCell ref="AH237:AH238"/>
    <mergeCell ref="AI237:AI238"/>
    <mergeCell ref="AJ237:AJ238"/>
    <mergeCell ref="AK237:AK238"/>
    <mergeCell ref="AL237:AL238"/>
    <mergeCell ref="AA237:AA238"/>
    <mergeCell ref="AB237:AB238"/>
    <mergeCell ref="AC237:AC238"/>
    <mergeCell ref="AD237:AD238"/>
    <mergeCell ref="AE237:AE238"/>
    <mergeCell ref="AF237:AF238"/>
    <mergeCell ref="U237:U238"/>
    <mergeCell ref="V237:V238"/>
    <mergeCell ref="W237:W238"/>
    <mergeCell ref="X237:X238"/>
    <mergeCell ref="Y237:Y238"/>
    <mergeCell ref="Z237:Z238"/>
    <mergeCell ref="O237:O238"/>
    <mergeCell ref="P237:P238"/>
    <mergeCell ref="Q237:Q238"/>
    <mergeCell ref="R237:R238"/>
    <mergeCell ref="S237:S238"/>
    <mergeCell ref="T237:T238"/>
    <mergeCell ref="I237:I238"/>
    <mergeCell ref="J237:J238"/>
    <mergeCell ref="K237:K238"/>
    <mergeCell ref="L237:L238"/>
    <mergeCell ref="M237:M238"/>
    <mergeCell ref="N237:N238"/>
    <mergeCell ref="BV227:BV228"/>
    <mergeCell ref="BW227:BW228"/>
    <mergeCell ref="BX227:BX228"/>
    <mergeCell ref="BE233:BF233"/>
    <mergeCell ref="BL233:BM233"/>
    <mergeCell ref="BN233:BO233"/>
    <mergeCell ref="BP233:BQ233"/>
    <mergeCell ref="BR233:BS233"/>
    <mergeCell ref="BT233:BU233"/>
    <mergeCell ref="BW233:BX233"/>
    <mergeCell ref="BP227:BP228"/>
    <mergeCell ref="BQ227:BQ228"/>
    <mergeCell ref="BR227:BR228"/>
    <mergeCell ref="BS227:BS228"/>
    <mergeCell ref="BT227:BT228"/>
    <mergeCell ref="BU227:BU228"/>
    <mergeCell ref="BE227:BE228"/>
    <mergeCell ref="BF227:BF228"/>
    <mergeCell ref="BL227:BL228"/>
    <mergeCell ref="BM227:BM228"/>
    <mergeCell ref="BN227:BN228"/>
    <mergeCell ref="BO227:BO228"/>
    <mergeCell ref="AY227:AY228"/>
    <mergeCell ref="AZ227:AZ228"/>
    <mergeCell ref="BA227:BA228"/>
    <mergeCell ref="BB227:BB228"/>
    <mergeCell ref="BC227:BC228"/>
    <mergeCell ref="BD227:BD228"/>
    <mergeCell ref="AI227:AI228"/>
    <mergeCell ref="AJ227:AJ228"/>
    <mergeCell ref="AK227:AK228"/>
    <mergeCell ref="AL227:AL228"/>
    <mergeCell ref="AU227:AU228"/>
    <mergeCell ref="AW227:AW228"/>
    <mergeCell ref="AC227:AC228"/>
    <mergeCell ref="AD227:AD228"/>
    <mergeCell ref="AE227:AE228"/>
    <mergeCell ref="AF227:AF228"/>
    <mergeCell ref="AG227:AG228"/>
    <mergeCell ref="AH227:AH228"/>
    <mergeCell ref="W227:W228"/>
    <mergeCell ref="X227:X228"/>
    <mergeCell ref="Y227:Y228"/>
    <mergeCell ref="Z227:Z228"/>
    <mergeCell ref="AA227:AA228"/>
    <mergeCell ref="AB227:AB228"/>
    <mergeCell ref="Q227:Q228"/>
    <mergeCell ref="R227:R228"/>
    <mergeCell ref="S227:S228"/>
    <mergeCell ref="T227:T228"/>
    <mergeCell ref="U227:U228"/>
    <mergeCell ref="V227:V228"/>
    <mergeCell ref="BT223:BU223"/>
    <mergeCell ref="BW223:BX223"/>
    <mergeCell ref="I227:I228"/>
    <mergeCell ref="J227:J228"/>
    <mergeCell ref="K227:K228"/>
    <mergeCell ref="L227:L228"/>
    <mergeCell ref="M227:M228"/>
    <mergeCell ref="N227:N228"/>
    <mergeCell ref="O227:O228"/>
    <mergeCell ref="P227:P228"/>
    <mergeCell ref="BT217:BT218"/>
    <mergeCell ref="BU217:BU218"/>
    <mergeCell ref="BV217:BV218"/>
    <mergeCell ref="BW217:BW218"/>
    <mergeCell ref="BX217:BX218"/>
    <mergeCell ref="BE223:BF223"/>
    <mergeCell ref="BL223:BM223"/>
    <mergeCell ref="BN223:BO223"/>
    <mergeCell ref="BP223:BQ223"/>
    <mergeCell ref="BR223:BS223"/>
    <mergeCell ref="BN217:BN218"/>
    <mergeCell ref="BO217:BO218"/>
    <mergeCell ref="BP217:BP218"/>
    <mergeCell ref="BQ217:BQ218"/>
    <mergeCell ref="BR217:BR218"/>
    <mergeCell ref="BS217:BS218"/>
    <mergeCell ref="BC217:BC218"/>
    <mergeCell ref="BD217:BD218"/>
    <mergeCell ref="BE217:BE218"/>
    <mergeCell ref="BF217:BF218"/>
    <mergeCell ref="BL217:BL218"/>
    <mergeCell ref="BM217:BM218"/>
    <mergeCell ref="AU217:AU218"/>
    <mergeCell ref="AW217:AW218"/>
    <mergeCell ref="AY217:AY218"/>
    <mergeCell ref="AZ217:AZ218"/>
    <mergeCell ref="BA217:BA218"/>
    <mergeCell ref="BB217:BB218"/>
    <mergeCell ref="AG217:AG218"/>
    <mergeCell ref="AH217:AH218"/>
    <mergeCell ref="AI217:AI218"/>
    <mergeCell ref="AJ217:AJ218"/>
    <mergeCell ref="AK217:AK218"/>
    <mergeCell ref="AL217:AL218"/>
    <mergeCell ref="AA217:AA218"/>
    <mergeCell ref="AB217:AB218"/>
    <mergeCell ref="AC217:AC218"/>
    <mergeCell ref="AD217:AD218"/>
    <mergeCell ref="AE217:AE218"/>
    <mergeCell ref="AF217:AF218"/>
    <mergeCell ref="U217:U218"/>
    <mergeCell ref="V217:V218"/>
    <mergeCell ref="W217:W218"/>
    <mergeCell ref="X217:X218"/>
    <mergeCell ref="Y217:Y218"/>
    <mergeCell ref="Z217:Z218"/>
    <mergeCell ref="O217:O218"/>
    <mergeCell ref="P217:P218"/>
    <mergeCell ref="Q217:Q218"/>
    <mergeCell ref="R217:R218"/>
    <mergeCell ref="S217:S218"/>
    <mergeCell ref="T217:T218"/>
    <mergeCell ref="I217:I218"/>
    <mergeCell ref="J217:J218"/>
    <mergeCell ref="K217:K218"/>
    <mergeCell ref="L217:L218"/>
    <mergeCell ref="M217:M218"/>
    <mergeCell ref="N217:N218"/>
    <mergeCell ref="BV207:BV208"/>
    <mergeCell ref="BW207:BW208"/>
    <mergeCell ref="BX207:BX208"/>
    <mergeCell ref="BE213:BF213"/>
    <mergeCell ref="BL213:BM213"/>
    <mergeCell ref="BN213:BO213"/>
    <mergeCell ref="BP213:BQ213"/>
    <mergeCell ref="BR213:BS213"/>
    <mergeCell ref="BT213:BU213"/>
    <mergeCell ref="BW213:BX213"/>
    <mergeCell ref="BP207:BP208"/>
    <mergeCell ref="BQ207:BQ208"/>
    <mergeCell ref="BR207:BR208"/>
    <mergeCell ref="BS207:BS208"/>
    <mergeCell ref="BT207:BT208"/>
    <mergeCell ref="BU207:BU208"/>
    <mergeCell ref="BE207:BE208"/>
    <mergeCell ref="BF207:BF208"/>
    <mergeCell ref="BL207:BL208"/>
    <mergeCell ref="BM207:BM208"/>
    <mergeCell ref="BN207:BN208"/>
    <mergeCell ref="BO207:BO208"/>
    <mergeCell ref="AY207:AY208"/>
    <mergeCell ref="AZ207:AZ208"/>
    <mergeCell ref="BA207:BA208"/>
    <mergeCell ref="BB207:BB208"/>
    <mergeCell ref="BC207:BC208"/>
    <mergeCell ref="BD207:BD208"/>
    <mergeCell ref="AI207:AI208"/>
    <mergeCell ref="AJ207:AJ208"/>
    <mergeCell ref="AK207:AK208"/>
    <mergeCell ref="AL207:AL208"/>
    <mergeCell ref="AU207:AU208"/>
    <mergeCell ref="AW207:AW208"/>
    <mergeCell ref="AC207:AC208"/>
    <mergeCell ref="AD207:AD208"/>
    <mergeCell ref="AE207:AE208"/>
    <mergeCell ref="AF207:AF208"/>
    <mergeCell ref="AG207:AG208"/>
    <mergeCell ref="AH207:AH208"/>
    <mergeCell ref="W207:W208"/>
    <mergeCell ref="X207:X208"/>
    <mergeCell ref="Y207:Y208"/>
    <mergeCell ref="Z207:Z208"/>
    <mergeCell ref="AA207:AA208"/>
    <mergeCell ref="AB207:AB208"/>
    <mergeCell ref="Q207:Q208"/>
    <mergeCell ref="R207:R208"/>
    <mergeCell ref="S207:S208"/>
    <mergeCell ref="T207:T208"/>
    <mergeCell ref="U207:U208"/>
    <mergeCell ref="V207:V208"/>
    <mergeCell ref="BT203:BU203"/>
    <mergeCell ref="BW203:BX203"/>
    <mergeCell ref="I207:I208"/>
    <mergeCell ref="J207:J208"/>
    <mergeCell ref="K207:K208"/>
    <mergeCell ref="L207:L208"/>
    <mergeCell ref="M207:M208"/>
    <mergeCell ref="N207:N208"/>
    <mergeCell ref="O207:O208"/>
    <mergeCell ref="P207:P208"/>
    <mergeCell ref="BT197:BT198"/>
    <mergeCell ref="BU197:BU198"/>
    <mergeCell ref="BV197:BV198"/>
    <mergeCell ref="BW197:BW198"/>
    <mergeCell ref="BX197:BX198"/>
    <mergeCell ref="BE203:BF203"/>
    <mergeCell ref="BL203:BM203"/>
    <mergeCell ref="BN203:BO203"/>
    <mergeCell ref="BP203:BQ203"/>
    <mergeCell ref="BR203:BS203"/>
    <mergeCell ref="BN197:BN198"/>
    <mergeCell ref="BO197:BO198"/>
    <mergeCell ref="BP197:BP198"/>
    <mergeCell ref="BQ197:BQ198"/>
    <mergeCell ref="BR197:BR198"/>
    <mergeCell ref="BS197:BS198"/>
    <mergeCell ref="BC197:BC198"/>
    <mergeCell ref="BD197:BD198"/>
    <mergeCell ref="BE197:BE198"/>
    <mergeCell ref="BF197:BF198"/>
    <mergeCell ref="BL197:BL198"/>
    <mergeCell ref="BM197:BM198"/>
    <mergeCell ref="AU197:AU198"/>
    <mergeCell ref="AW197:AW198"/>
    <mergeCell ref="AY197:AY198"/>
    <mergeCell ref="AZ197:AZ198"/>
    <mergeCell ref="BA197:BA198"/>
    <mergeCell ref="BB197:BB198"/>
    <mergeCell ref="AG197:AG198"/>
    <mergeCell ref="AH197:AH198"/>
    <mergeCell ref="AI197:AI198"/>
    <mergeCell ref="AJ197:AJ198"/>
    <mergeCell ref="AK197:AK198"/>
    <mergeCell ref="AL197:AL198"/>
    <mergeCell ref="AA197:AA198"/>
    <mergeCell ref="AB197:AB198"/>
    <mergeCell ref="AC197:AC198"/>
    <mergeCell ref="AD197:AD198"/>
    <mergeCell ref="AE197:AE198"/>
    <mergeCell ref="AF197:AF198"/>
    <mergeCell ref="U197:U198"/>
    <mergeCell ref="V197:V198"/>
    <mergeCell ref="W197:W198"/>
    <mergeCell ref="X197:X198"/>
    <mergeCell ref="Y197:Y198"/>
    <mergeCell ref="Z197:Z198"/>
    <mergeCell ref="O197:O198"/>
    <mergeCell ref="P197:P198"/>
    <mergeCell ref="Q197:Q198"/>
    <mergeCell ref="R197:R198"/>
    <mergeCell ref="S197:S198"/>
    <mergeCell ref="T197:T198"/>
    <mergeCell ref="I197:I198"/>
    <mergeCell ref="J197:J198"/>
    <mergeCell ref="K197:K198"/>
    <mergeCell ref="L197:L198"/>
    <mergeCell ref="M197:M198"/>
    <mergeCell ref="N197:N198"/>
    <mergeCell ref="BV187:BV188"/>
    <mergeCell ref="BW187:BW188"/>
    <mergeCell ref="BX187:BX188"/>
    <mergeCell ref="BE193:BF193"/>
    <mergeCell ref="BL193:BM193"/>
    <mergeCell ref="BN193:BO193"/>
    <mergeCell ref="BP193:BQ193"/>
    <mergeCell ref="BR193:BS193"/>
    <mergeCell ref="BT193:BU193"/>
    <mergeCell ref="BW193:BX193"/>
    <mergeCell ref="BP187:BP188"/>
    <mergeCell ref="BQ187:BQ188"/>
    <mergeCell ref="BR187:BR188"/>
    <mergeCell ref="BS187:BS188"/>
    <mergeCell ref="BT187:BT188"/>
    <mergeCell ref="BU187:BU188"/>
    <mergeCell ref="BE187:BE188"/>
    <mergeCell ref="BF187:BF188"/>
    <mergeCell ref="BL187:BL188"/>
    <mergeCell ref="BM187:BM188"/>
    <mergeCell ref="BN187:BN188"/>
    <mergeCell ref="BO187:BO188"/>
    <mergeCell ref="AY187:AY188"/>
    <mergeCell ref="AZ187:AZ188"/>
    <mergeCell ref="BA187:BA188"/>
    <mergeCell ref="BB187:BB188"/>
    <mergeCell ref="BC187:BC188"/>
    <mergeCell ref="BD187:BD188"/>
    <mergeCell ref="AI187:AI188"/>
    <mergeCell ref="AJ187:AJ188"/>
    <mergeCell ref="AK187:AK188"/>
    <mergeCell ref="AL187:AL188"/>
    <mergeCell ref="AU187:AU188"/>
    <mergeCell ref="AW187:AW188"/>
    <mergeCell ref="AC187:AC188"/>
    <mergeCell ref="AD187:AD188"/>
    <mergeCell ref="AE187:AE188"/>
    <mergeCell ref="AF187:AF188"/>
    <mergeCell ref="AG187:AG188"/>
    <mergeCell ref="AH187:AH188"/>
    <mergeCell ref="W187:W188"/>
    <mergeCell ref="X187:X188"/>
    <mergeCell ref="Y187:Y188"/>
    <mergeCell ref="Z187:Z188"/>
    <mergeCell ref="AA187:AA188"/>
    <mergeCell ref="AB187:AB188"/>
    <mergeCell ref="Q187:Q188"/>
    <mergeCell ref="R187:R188"/>
    <mergeCell ref="S187:S188"/>
    <mergeCell ref="T187:T188"/>
    <mergeCell ref="U187:U188"/>
    <mergeCell ref="V187:V188"/>
    <mergeCell ref="BT183:BU183"/>
    <mergeCell ref="BW183:BX183"/>
    <mergeCell ref="I187:I188"/>
    <mergeCell ref="J187:J188"/>
    <mergeCell ref="K187:K188"/>
    <mergeCell ref="L187:L188"/>
    <mergeCell ref="M187:M188"/>
    <mergeCell ref="N187:N188"/>
    <mergeCell ref="O187:O188"/>
    <mergeCell ref="P187:P188"/>
    <mergeCell ref="BT177:BT178"/>
    <mergeCell ref="BU177:BU178"/>
    <mergeCell ref="BV177:BV178"/>
    <mergeCell ref="BW177:BW178"/>
    <mergeCell ref="BX177:BX178"/>
    <mergeCell ref="BE183:BF183"/>
    <mergeCell ref="BL183:BM183"/>
    <mergeCell ref="BN183:BO183"/>
    <mergeCell ref="BP183:BQ183"/>
    <mergeCell ref="BR183:BS183"/>
    <mergeCell ref="BN177:BN178"/>
    <mergeCell ref="BO177:BO178"/>
    <mergeCell ref="BP177:BP178"/>
    <mergeCell ref="BQ177:BQ178"/>
    <mergeCell ref="BR177:BR178"/>
    <mergeCell ref="BS177:BS178"/>
    <mergeCell ref="BC177:BC178"/>
    <mergeCell ref="BD177:BD178"/>
    <mergeCell ref="BE177:BE178"/>
    <mergeCell ref="BF177:BF178"/>
    <mergeCell ref="BL177:BL178"/>
    <mergeCell ref="BM177:BM178"/>
    <mergeCell ref="AU177:AU178"/>
    <mergeCell ref="AW177:AW178"/>
    <mergeCell ref="AY177:AY178"/>
    <mergeCell ref="AZ177:AZ178"/>
    <mergeCell ref="BA177:BA178"/>
    <mergeCell ref="BB177:BB178"/>
    <mergeCell ref="AG177:AG178"/>
    <mergeCell ref="AH177:AH178"/>
    <mergeCell ref="AI177:AI178"/>
    <mergeCell ref="AJ177:AJ178"/>
    <mergeCell ref="AK177:AK178"/>
    <mergeCell ref="AL177:AL178"/>
    <mergeCell ref="AA177:AA178"/>
    <mergeCell ref="AB177:AB178"/>
    <mergeCell ref="AC177:AC178"/>
    <mergeCell ref="AD177:AD178"/>
    <mergeCell ref="AE177:AE178"/>
    <mergeCell ref="AF177:AF178"/>
    <mergeCell ref="U177:U178"/>
    <mergeCell ref="V177:V178"/>
    <mergeCell ref="W177:W178"/>
    <mergeCell ref="X177:X178"/>
    <mergeCell ref="Y177:Y178"/>
    <mergeCell ref="Z177:Z178"/>
    <mergeCell ref="O177:O178"/>
    <mergeCell ref="P177:P178"/>
    <mergeCell ref="Q177:Q178"/>
    <mergeCell ref="R177:R178"/>
    <mergeCell ref="S177:S178"/>
    <mergeCell ref="T177:T178"/>
    <mergeCell ref="I177:I178"/>
    <mergeCell ref="J177:J178"/>
    <mergeCell ref="K177:K178"/>
    <mergeCell ref="L177:L178"/>
    <mergeCell ref="M177:M178"/>
    <mergeCell ref="N177:N178"/>
    <mergeCell ref="BV167:BV168"/>
    <mergeCell ref="BW167:BW168"/>
    <mergeCell ref="BX167:BX168"/>
    <mergeCell ref="BE173:BF173"/>
    <mergeCell ref="BL173:BM173"/>
    <mergeCell ref="BN173:BO173"/>
    <mergeCell ref="BP173:BQ173"/>
    <mergeCell ref="BR173:BS173"/>
    <mergeCell ref="BT173:BU173"/>
    <mergeCell ref="BW173:BX173"/>
    <mergeCell ref="BP167:BP168"/>
    <mergeCell ref="BQ167:BQ168"/>
    <mergeCell ref="BR167:BR168"/>
    <mergeCell ref="BS167:BS168"/>
    <mergeCell ref="BT167:BT168"/>
    <mergeCell ref="BU167:BU168"/>
    <mergeCell ref="BE167:BE168"/>
    <mergeCell ref="BF167:BF168"/>
    <mergeCell ref="BL167:BL168"/>
    <mergeCell ref="BM167:BM168"/>
    <mergeCell ref="BN167:BN168"/>
    <mergeCell ref="BO167:BO168"/>
    <mergeCell ref="AY167:AY168"/>
    <mergeCell ref="AZ167:AZ168"/>
    <mergeCell ref="BA167:BA168"/>
    <mergeCell ref="BB167:BB168"/>
    <mergeCell ref="BC167:BC168"/>
    <mergeCell ref="BD167:BD168"/>
    <mergeCell ref="AI167:AI168"/>
    <mergeCell ref="AJ167:AJ168"/>
    <mergeCell ref="AK167:AK168"/>
    <mergeCell ref="AL167:AL168"/>
    <mergeCell ref="AU167:AU168"/>
    <mergeCell ref="AW167:AW168"/>
    <mergeCell ref="AC167:AC168"/>
    <mergeCell ref="AD167:AD168"/>
    <mergeCell ref="AE167:AE168"/>
    <mergeCell ref="AF167:AF168"/>
    <mergeCell ref="AG167:AG168"/>
    <mergeCell ref="AH167:AH168"/>
    <mergeCell ref="W167:W168"/>
    <mergeCell ref="X167:X168"/>
    <mergeCell ref="Y167:Y168"/>
    <mergeCell ref="Z167:Z168"/>
    <mergeCell ref="AA167:AA168"/>
    <mergeCell ref="AB167:AB168"/>
    <mergeCell ref="Q167:Q168"/>
    <mergeCell ref="R167:R168"/>
    <mergeCell ref="S167:S168"/>
    <mergeCell ref="T167:T168"/>
    <mergeCell ref="U167:U168"/>
    <mergeCell ref="V167:V168"/>
    <mergeCell ref="BT163:BU163"/>
    <mergeCell ref="BW163:BX163"/>
    <mergeCell ref="I167:I168"/>
    <mergeCell ref="J167:J168"/>
    <mergeCell ref="K167:K168"/>
    <mergeCell ref="L167:L168"/>
    <mergeCell ref="M167:M168"/>
    <mergeCell ref="N167:N168"/>
    <mergeCell ref="O167:O168"/>
    <mergeCell ref="P167:P168"/>
    <mergeCell ref="BT157:BT158"/>
    <mergeCell ref="BU157:BU158"/>
    <mergeCell ref="BV157:BV158"/>
    <mergeCell ref="BW157:BW158"/>
    <mergeCell ref="BX157:BX158"/>
    <mergeCell ref="BE163:BF163"/>
    <mergeCell ref="BL163:BM163"/>
    <mergeCell ref="BN163:BO163"/>
    <mergeCell ref="BP163:BQ163"/>
    <mergeCell ref="BR163:BS163"/>
    <mergeCell ref="BN157:BN158"/>
    <mergeCell ref="BO157:BO158"/>
    <mergeCell ref="BP157:BP158"/>
    <mergeCell ref="BQ157:BQ158"/>
    <mergeCell ref="BR157:BR158"/>
    <mergeCell ref="BS157:BS158"/>
    <mergeCell ref="BC157:BC158"/>
    <mergeCell ref="BD157:BD158"/>
    <mergeCell ref="BE157:BE158"/>
    <mergeCell ref="BF157:BF158"/>
    <mergeCell ref="BL157:BL158"/>
    <mergeCell ref="BM157:BM158"/>
    <mergeCell ref="AU157:AU158"/>
    <mergeCell ref="AW157:AW158"/>
    <mergeCell ref="AY157:AY158"/>
    <mergeCell ref="AZ157:AZ158"/>
    <mergeCell ref="BA157:BA158"/>
    <mergeCell ref="BB157:BB158"/>
    <mergeCell ref="AG157:AG158"/>
    <mergeCell ref="AH157:AH158"/>
    <mergeCell ref="AI157:AI158"/>
    <mergeCell ref="AJ157:AJ158"/>
    <mergeCell ref="AK157:AK158"/>
    <mergeCell ref="AL157:AL158"/>
    <mergeCell ref="AA157:AA158"/>
    <mergeCell ref="AB157:AB158"/>
    <mergeCell ref="AC157:AC158"/>
    <mergeCell ref="AD157:AD158"/>
    <mergeCell ref="AE157:AE158"/>
    <mergeCell ref="AF157:AF158"/>
    <mergeCell ref="U157:U158"/>
    <mergeCell ref="V157:V158"/>
    <mergeCell ref="W157:W158"/>
    <mergeCell ref="X157:X158"/>
    <mergeCell ref="Y157:Y158"/>
    <mergeCell ref="Z157:Z158"/>
    <mergeCell ref="O157:O158"/>
    <mergeCell ref="P157:P158"/>
    <mergeCell ref="Q157:Q158"/>
    <mergeCell ref="R157:R158"/>
    <mergeCell ref="S157:S158"/>
    <mergeCell ref="T157:T158"/>
    <mergeCell ref="I157:I158"/>
    <mergeCell ref="J157:J158"/>
    <mergeCell ref="K157:K158"/>
    <mergeCell ref="L157:L158"/>
    <mergeCell ref="M157:M158"/>
    <mergeCell ref="N157:N158"/>
    <mergeCell ref="BV147:BV148"/>
    <mergeCell ref="BW147:BW148"/>
    <mergeCell ref="BX147:BX148"/>
    <mergeCell ref="BE153:BF153"/>
    <mergeCell ref="BL153:BM153"/>
    <mergeCell ref="BN153:BO153"/>
    <mergeCell ref="BP153:BQ153"/>
    <mergeCell ref="BR153:BS153"/>
    <mergeCell ref="BT153:BU153"/>
    <mergeCell ref="BW153:BX153"/>
    <mergeCell ref="BP147:BP148"/>
    <mergeCell ref="BQ147:BQ148"/>
    <mergeCell ref="BR147:BR148"/>
    <mergeCell ref="BS147:BS148"/>
    <mergeCell ref="BT147:BT148"/>
    <mergeCell ref="BU147:BU148"/>
    <mergeCell ref="BE147:BE148"/>
    <mergeCell ref="BF147:BF148"/>
    <mergeCell ref="BL147:BL148"/>
    <mergeCell ref="BM147:BM148"/>
    <mergeCell ref="BN147:BN148"/>
    <mergeCell ref="BO147:BO148"/>
    <mergeCell ref="AY147:AY148"/>
    <mergeCell ref="AZ147:AZ148"/>
    <mergeCell ref="BA147:BA148"/>
    <mergeCell ref="BB147:BB148"/>
    <mergeCell ref="BC147:BC148"/>
    <mergeCell ref="BD147:BD148"/>
    <mergeCell ref="AI147:AI148"/>
    <mergeCell ref="AJ147:AJ148"/>
    <mergeCell ref="AK147:AK148"/>
    <mergeCell ref="AL147:AL148"/>
    <mergeCell ref="AU147:AU148"/>
    <mergeCell ref="AW147:AW148"/>
    <mergeCell ref="AC147:AC148"/>
    <mergeCell ref="AD147:AD148"/>
    <mergeCell ref="AE147:AE148"/>
    <mergeCell ref="AF147:AF148"/>
    <mergeCell ref="AG147:AG148"/>
    <mergeCell ref="AH147:AH148"/>
    <mergeCell ref="W147:W148"/>
    <mergeCell ref="X147:X148"/>
    <mergeCell ref="Y147:Y148"/>
    <mergeCell ref="Z147:Z148"/>
    <mergeCell ref="AA147:AA148"/>
    <mergeCell ref="AB147:AB148"/>
    <mergeCell ref="Q147:Q148"/>
    <mergeCell ref="R147:R148"/>
    <mergeCell ref="S147:S148"/>
    <mergeCell ref="T147:T148"/>
    <mergeCell ref="U147:U148"/>
    <mergeCell ref="V147:V148"/>
    <mergeCell ref="BT143:BU143"/>
    <mergeCell ref="BW143:BX143"/>
    <mergeCell ref="I147:I148"/>
    <mergeCell ref="J147:J148"/>
    <mergeCell ref="K147:K148"/>
    <mergeCell ref="L147:L148"/>
    <mergeCell ref="M147:M148"/>
    <mergeCell ref="N147:N148"/>
    <mergeCell ref="O147:O148"/>
    <mergeCell ref="P147:P148"/>
    <mergeCell ref="BT137:BT138"/>
    <mergeCell ref="BU137:BU138"/>
    <mergeCell ref="BV137:BV138"/>
    <mergeCell ref="BW137:BW138"/>
    <mergeCell ref="BX137:BX138"/>
    <mergeCell ref="BE143:BF143"/>
    <mergeCell ref="BL143:BM143"/>
    <mergeCell ref="BN143:BO143"/>
    <mergeCell ref="BP143:BQ143"/>
    <mergeCell ref="BR143:BS143"/>
    <mergeCell ref="BN137:BN138"/>
    <mergeCell ref="BO137:BO138"/>
    <mergeCell ref="BP137:BP138"/>
    <mergeCell ref="BQ137:BQ138"/>
    <mergeCell ref="BR137:BR138"/>
    <mergeCell ref="BS137:BS138"/>
    <mergeCell ref="BC137:BC138"/>
    <mergeCell ref="BD137:BD138"/>
    <mergeCell ref="BE137:BE138"/>
    <mergeCell ref="BF137:BF138"/>
    <mergeCell ref="BL137:BL138"/>
    <mergeCell ref="BM137:BM138"/>
    <mergeCell ref="AU137:AU138"/>
    <mergeCell ref="AW137:AW138"/>
    <mergeCell ref="AY137:AY138"/>
    <mergeCell ref="AZ137:AZ138"/>
    <mergeCell ref="BA137:BA138"/>
    <mergeCell ref="BB137:BB138"/>
    <mergeCell ref="AG137:AG138"/>
    <mergeCell ref="AH137:AH138"/>
    <mergeCell ref="AI137:AI138"/>
    <mergeCell ref="AJ137:AJ138"/>
    <mergeCell ref="AK137:AK138"/>
    <mergeCell ref="AL137:AL138"/>
    <mergeCell ref="AA137:AA138"/>
    <mergeCell ref="AB137:AB138"/>
    <mergeCell ref="AC137:AC138"/>
    <mergeCell ref="AD137:AD138"/>
    <mergeCell ref="AE137:AE138"/>
    <mergeCell ref="AF137:AF138"/>
    <mergeCell ref="U137:U138"/>
    <mergeCell ref="V137:V138"/>
    <mergeCell ref="W137:W138"/>
    <mergeCell ref="X137:X138"/>
    <mergeCell ref="Y137:Y138"/>
    <mergeCell ref="Z137:Z138"/>
    <mergeCell ref="O137:O138"/>
    <mergeCell ref="P137:P138"/>
    <mergeCell ref="Q137:Q138"/>
    <mergeCell ref="R137:R138"/>
    <mergeCell ref="S137:S138"/>
    <mergeCell ref="T137:T138"/>
    <mergeCell ref="I137:I138"/>
    <mergeCell ref="J137:J138"/>
    <mergeCell ref="K137:K138"/>
    <mergeCell ref="L137:L138"/>
    <mergeCell ref="M137:M138"/>
    <mergeCell ref="N137:N138"/>
    <mergeCell ref="BV127:BV128"/>
    <mergeCell ref="BW127:BW128"/>
    <mergeCell ref="BX127:BX128"/>
    <mergeCell ref="BE133:BF133"/>
    <mergeCell ref="BL133:BM133"/>
    <mergeCell ref="BN133:BO133"/>
    <mergeCell ref="BP133:BQ133"/>
    <mergeCell ref="BR133:BS133"/>
    <mergeCell ref="BT133:BU133"/>
    <mergeCell ref="BW133:BX133"/>
    <mergeCell ref="BP127:BP128"/>
    <mergeCell ref="BQ127:BQ128"/>
    <mergeCell ref="BR127:BR128"/>
    <mergeCell ref="BS127:BS128"/>
    <mergeCell ref="BT127:BT128"/>
    <mergeCell ref="BU127:BU128"/>
    <mergeCell ref="BE127:BE128"/>
    <mergeCell ref="BF127:BF128"/>
    <mergeCell ref="BL127:BL128"/>
    <mergeCell ref="BM127:BM128"/>
    <mergeCell ref="BN127:BN128"/>
    <mergeCell ref="BO127:BO128"/>
    <mergeCell ref="AY127:AY128"/>
    <mergeCell ref="AZ127:AZ128"/>
    <mergeCell ref="BA127:BA128"/>
    <mergeCell ref="BB127:BB128"/>
    <mergeCell ref="BC127:BC128"/>
    <mergeCell ref="BD127:BD128"/>
    <mergeCell ref="AI127:AI128"/>
    <mergeCell ref="AJ127:AJ128"/>
    <mergeCell ref="AK127:AK128"/>
    <mergeCell ref="AL127:AL128"/>
    <mergeCell ref="AU127:AU128"/>
    <mergeCell ref="AW127:AW128"/>
    <mergeCell ref="AC127:AC128"/>
    <mergeCell ref="AD127:AD128"/>
    <mergeCell ref="AE127:AE128"/>
    <mergeCell ref="AF127:AF128"/>
    <mergeCell ref="AG127:AG128"/>
    <mergeCell ref="AH127:AH128"/>
    <mergeCell ref="W127:W128"/>
    <mergeCell ref="X127:X128"/>
    <mergeCell ref="Y127:Y128"/>
    <mergeCell ref="Z127:Z128"/>
    <mergeCell ref="AA127:AA128"/>
    <mergeCell ref="AB127:AB128"/>
    <mergeCell ref="Q127:Q128"/>
    <mergeCell ref="R127:R128"/>
    <mergeCell ref="S127:S128"/>
    <mergeCell ref="T127:T128"/>
    <mergeCell ref="U127:U128"/>
    <mergeCell ref="V127:V128"/>
    <mergeCell ref="BT123:BU123"/>
    <mergeCell ref="BW123:BX123"/>
    <mergeCell ref="I127:I128"/>
    <mergeCell ref="J127:J128"/>
    <mergeCell ref="K127:K128"/>
    <mergeCell ref="L127:L128"/>
    <mergeCell ref="M127:M128"/>
    <mergeCell ref="N127:N128"/>
    <mergeCell ref="O127:O128"/>
    <mergeCell ref="P127:P128"/>
    <mergeCell ref="BT117:BT118"/>
    <mergeCell ref="BU117:BU118"/>
    <mergeCell ref="BV117:BV118"/>
    <mergeCell ref="BW117:BW118"/>
    <mergeCell ref="BX117:BX118"/>
    <mergeCell ref="BE123:BF123"/>
    <mergeCell ref="BL123:BM123"/>
    <mergeCell ref="BN123:BO123"/>
    <mergeCell ref="BP123:BQ123"/>
    <mergeCell ref="BR123:BS123"/>
    <mergeCell ref="BN117:BN118"/>
    <mergeCell ref="BO117:BO118"/>
    <mergeCell ref="BP117:BP118"/>
    <mergeCell ref="BQ117:BQ118"/>
    <mergeCell ref="BR117:BR118"/>
    <mergeCell ref="BS117:BS118"/>
    <mergeCell ref="BC117:BC118"/>
    <mergeCell ref="BD117:BD118"/>
    <mergeCell ref="BE117:BE118"/>
    <mergeCell ref="BF117:BF118"/>
    <mergeCell ref="BL117:BL118"/>
    <mergeCell ref="BM117:BM118"/>
    <mergeCell ref="AU117:AU118"/>
    <mergeCell ref="AW117:AW118"/>
    <mergeCell ref="AY117:AY118"/>
    <mergeCell ref="AZ117:AZ118"/>
    <mergeCell ref="BA117:BA118"/>
    <mergeCell ref="BB117:BB118"/>
    <mergeCell ref="AG117:AG118"/>
    <mergeCell ref="AH117:AH118"/>
    <mergeCell ref="AI117:AI118"/>
    <mergeCell ref="AJ117:AJ118"/>
    <mergeCell ref="AK117:AK118"/>
    <mergeCell ref="AL117:AL118"/>
    <mergeCell ref="AA117:AA118"/>
    <mergeCell ref="AB117:AB118"/>
    <mergeCell ref="AC117:AC118"/>
    <mergeCell ref="AD117:AD118"/>
    <mergeCell ref="AE117:AE118"/>
    <mergeCell ref="AF117:AF118"/>
    <mergeCell ref="U117:U118"/>
    <mergeCell ref="V117:V118"/>
    <mergeCell ref="W117:W118"/>
    <mergeCell ref="X117:X118"/>
    <mergeCell ref="Y117:Y118"/>
    <mergeCell ref="Z117:Z118"/>
    <mergeCell ref="O117:O118"/>
    <mergeCell ref="P117:P118"/>
    <mergeCell ref="Q117:Q118"/>
    <mergeCell ref="R117:R118"/>
    <mergeCell ref="S117:S118"/>
    <mergeCell ref="T117:T118"/>
    <mergeCell ref="I117:I118"/>
    <mergeCell ref="J117:J118"/>
    <mergeCell ref="K117:K118"/>
    <mergeCell ref="L117:L118"/>
    <mergeCell ref="M117:M118"/>
    <mergeCell ref="N117:N118"/>
    <mergeCell ref="BV107:BV108"/>
    <mergeCell ref="BW107:BW108"/>
    <mergeCell ref="BX107:BX108"/>
    <mergeCell ref="BE113:BF113"/>
    <mergeCell ref="BL113:BM113"/>
    <mergeCell ref="BN113:BO113"/>
    <mergeCell ref="BP113:BQ113"/>
    <mergeCell ref="BR113:BS113"/>
    <mergeCell ref="BT113:BU113"/>
    <mergeCell ref="BW113:BX113"/>
    <mergeCell ref="BP107:BP108"/>
    <mergeCell ref="BQ107:BQ108"/>
    <mergeCell ref="BR107:BR108"/>
    <mergeCell ref="BS107:BS108"/>
    <mergeCell ref="BT107:BT108"/>
    <mergeCell ref="BU107:BU108"/>
    <mergeCell ref="BE107:BE108"/>
    <mergeCell ref="BF107:BF108"/>
    <mergeCell ref="BL107:BL108"/>
    <mergeCell ref="BM107:BM108"/>
    <mergeCell ref="BN107:BN108"/>
    <mergeCell ref="BO107:BO108"/>
    <mergeCell ref="AY107:AY108"/>
    <mergeCell ref="AZ107:AZ108"/>
    <mergeCell ref="BA107:BA108"/>
    <mergeCell ref="BB107:BB108"/>
    <mergeCell ref="BC107:BC108"/>
    <mergeCell ref="BD107:BD108"/>
    <mergeCell ref="AI107:AI108"/>
    <mergeCell ref="AJ107:AJ108"/>
    <mergeCell ref="AK107:AK108"/>
    <mergeCell ref="AL107:AL108"/>
    <mergeCell ref="AU107:AU108"/>
    <mergeCell ref="AW107:AW108"/>
    <mergeCell ref="AC107:AC108"/>
    <mergeCell ref="AD107:AD108"/>
    <mergeCell ref="AE107:AE108"/>
    <mergeCell ref="AF107:AF108"/>
    <mergeCell ref="AG107:AG108"/>
    <mergeCell ref="AH107:AH108"/>
    <mergeCell ref="W107:W108"/>
    <mergeCell ref="X107:X108"/>
    <mergeCell ref="Y107:Y108"/>
    <mergeCell ref="Z107:Z108"/>
    <mergeCell ref="AA107:AA108"/>
    <mergeCell ref="AB107:AB108"/>
    <mergeCell ref="Q107:Q108"/>
    <mergeCell ref="R107:R108"/>
    <mergeCell ref="S107:S108"/>
    <mergeCell ref="T107:T108"/>
    <mergeCell ref="U107:U108"/>
    <mergeCell ref="V107:V108"/>
    <mergeCell ref="BT103:BU103"/>
    <mergeCell ref="BW103:BX103"/>
    <mergeCell ref="I107:I108"/>
    <mergeCell ref="J107:J108"/>
    <mergeCell ref="K107:K108"/>
    <mergeCell ref="L107:L108"/>
    <mergeCell ref="M107:M108"/>
    <mergeCell ref="N107:N108"/>
    <mergeCell ref="O107:O108"/>
    <mergeCell ref="P107:P108"/>
    <mergeCell ref="BT97:BT98"/>
    <mergeCell ref="BU97:BU98"/>
    <mergeCell ref="BV97:BV98"/>
    <mergeCell ref="BW97:BW98"/>
    <mergeCell ref="BX97:BX98"/>
    <mergeCell ref="BE103:BF103"/>
    <mergeCell ref="BL103:BM103"/>
    <mergeCell ref="BN103:BO103"/>
    <mergeCell ref="BP103:BQ103"/>
    <mergeCell ref="BR103:BS103"/>
    <mergeCell ref="BN97:BN98"/>
    <mergeCell ref="BO97:BO98"/>
    <mergeCell ref="BP97:BP98"/>
    <mergeCell ref="BQ97:BQ98"/>
    <mergeCell ref="BR97:BR98"/>
    <mergeCell ref="BS97:BS98"/>
    <mergeCell ref="BC97:BC98"/>
    <mergeCell ref="BD97:BD98"/>
    <mergeCell ref="BE97:BE98"/>
    <mergeCell ref="BF97:BF98"/>
    <mergeCell ref="BL97:BL98"/>
    <mergeCell ref="BM97:BM98"/>
    <mergeCell ref="AU97:AU98"/>
    <mergeCell ref="AW97:AW98"/>
    <mergeCell ref="AY97:AY98"/>
    <mergeCell ref="AZ97:AZ98"/>
    <mergeCell ref="BA97:BA98"/>
    <mergeCell ref="BB97:BB98"/>
    <mergeCell ref="AG97:AG98"/>
    <mergeCell ref="AH97:AH98"/>
    <mergeCell ref="AI97:AI98"/>
    <mergeCell ref="AJ97:AJ98"/>
    <mergeCell ref="AK97:AK98"/>
    <mergeCell ref="AL97:AL98"/>
    <mergeCell ref="AA97:AA98"/>
    <mergeCell ref="AB97:AB98"/>
    <mergeCell ref="AC97:AC98"/>
    <mergeCell ref="AD97:AD98"/>
    <mergeCell ref="AE97:AE98"/>
    <mergeCell ref="AF97:AF98"/>
    <mergeCell ref="U97:U98"/>
    <mergeCell ref="V97:V98"/>
    <mergeCell ref="W97:W98"/>
    <mergeCell ref="X97:X98"/>
    <mergeCell ref="Y97:Y98"/>
    <mergeCell ref="Z97:Z98"/>
    <mergeCell ref="O97:O98"/>
    <mergeCell ref="P97:P98"/>
    <mergeCell ref="Q97:Q98"/>
    <mergeCell ref="R97:R98"/>
    <mergeCell ref="S97:S98"/>
    <mergeCell ref="T97:T98"/>
    <mergeCell ref="I97:I98"/>
    <mergeCell ref="J97:J98"/>
    <mergeCell ref="K97:K98"/>
    <mergeCell ref="L97:L98"/>
    <mergeCell ref="M97:M98"/>
    <mergeCell ref="N97:N98"/>
    <mergeCell ref="BV87:BV88"/>
    <mergeCell ref="BW87:BW88"/>
    <mergeCell ref="BX87:BX88"/>
    <mergeCell ref="BE93:BF93"/>
    <mergeCell ref="BL93:BM93"/>
    <mergeCell ref="BN93:BO93"/>
    <mergeCell ref="BP93:BQ93"/>
    <mergeCell ref="BR93:BS93"/>
    <mergeCell ref="BT93:BU93"/>
    <mergeCell ref="BW93:BX93"/>
    <mergeCell ref="BP87:BP88"/>
    <mergeCell ref="BQ87:BQ88"/>
    <mergeCell ref="BR87:BR88"/>
    <mergeCell ref="BS87:BS88"/>
    <mergeCell ref="BT87:BT88"/>
    <mergeCell ref="BU87:BU88"/>
    <mergeCell ref="BE87:BE88"/>
    <mergeCell ref="BF87:BF88"/>
    <mergeCell ref="BL87:BL88"/>
    <mergeCell ref="BM87:BM88"/>
    <mergeCell ref="BN87:BN88"/>
    <mergeCell ref="BO87:BO88"/>
    <mergeCell ref="AY87:AY88"/>
    <mergeCell ref="AZ87:AZ88"/>
    <mergeCell ref="BA87:BA88"/>
    <mergeCell ref="BB87:BB88"/>
    <mergeCell ref="BC87:BC88"/>
    <mergeCell ref="BD87:BD88"/>
    <mergeCell ref="AI87:AI88"/>
    <mergeCell ref="AJ87:AJ88"/>
    <mergeCell ref="AK87:AK88"/>
    <mergeCell ref="AL87:AL88"/>
    <mergeCell ref="AU87:AU88"/>
    <mergeCell ref="AW87:AW88"/>
    <mergeCell ref="AC87:AC88"/>
    <mergeCell ref="AD87:AD88"/>
    <mergeCell ref="AE87:AE88"/>
    <mergeCell ref="AF87:AF88"/>
    <mergeCell ref="AG87:AG88"/>
    <mergeCell ref="AH87:AH88"/>
    <mergeCell ref="W87:W88"/>
    <mergeCell ref="X87:X88"/>
    <mergeCell ref="Y87:Y88"/>
    <mergeCell ref="Z87:Z88"/>
    <mergeCell ref="AA87:AA88"/>
    <mergeCell ref="AB87:AB88"/>
    <mergeCell ref="Q87:Q88"/>
    <mergeCell ref="R87:R88"/>
    <mergeCell ref="S87:S88"/>
    <mergeCell ref="T87:T88"/>
    <mergeCell ref="U87:U88"/>
    <mergeCell ref="V87:V88"/>
    <mergeCell ref="BT83:BU83"/>
    <mergeCell ref="BW83:BX83"/>
    <mergeCell ref="I87:I88"/>
    <mergeCell ref="J87:J88"/>
    <mergeCell ref="K87:K88"/>
    <mergeCell ref="L87:L88"/>
    <mergeCell ref="M87:M88"/>
    <mergeCell ref="N87:N88"/>
    <mergeCell ref="O87:O88"/>
    <mergeCell ref="P87:P88"/>
    <mergeCell ref="BT77:BT78"/>
    <mergeCell ref="BU77:BU78"/>
    <mergeCell ref="BV77:BV78"/>
    <mergeCell ref="BW77:BW78"/>
    <mergeCell ref="BX77:BX78"/>
    <mergeCell ref="BE83:BF83"/>
    <mergeCell ref="BL83:BM83"/>
    <mergeCell ref="BN83:BO83"/>
    <mergeCell ref="BP83:BQ83"/>
    <mergeCell ref="BR83:BS83"/>
    <mergeCell ref="BN77:BN78"/>
    <mergeCell ref="BO77:BO78"/>
    <mergeCell ref="BP77:BP78"/>
    <mergeCell ref="BQ77:BQ78"/>
    <mergeCell ref="BR77:BR78"/>
    <mergeCell ref="BS77:BS78"/>
    <mergeCell ref="BC77:BC78"/>
    <mergeCell ref="BD77:BD78"/>
    <mergeCell ref="BE77:BE78"/>
    <mergeCell ref="BF77:BF78"/>
    <mergeCell ref="BL77:BL78"/>
    <mergeCell ref="BM77:BM78"/>
    <mergeCell ref="AU77:AU78"/>
    <mergeCell ref="AW77:AW78"/>
    <mergeCell ref="AY77:AY78"/>
    <mergeCell ref="AZ77:AZ78"/>
    <mergeCell ref="BA77:BA78"/>
    <mergeCell ref="BB77:BB78"/>
    <mergeCell ref="AG77:AG78"/>
    <mergeCell ref="AH77:AH78"/>
    <mergeCell ref="AI77:AI78"/>
    <mergeCell ref="AJ77:AJ78"/>
    <mergeCell ref="AK77:AK78"/>
    <mergeCell ref="AL77:AL78"/>
    <mergeCell ref="AA77:AA78"/>
    <mergeCell ref="AB77:AB78"/>
    <mergeCell ref="AC77:AC78"/>
    <mergeCell ref="AD77:AD78"/>
    <mergeCell ref="AE77:AE78"/>
    <mergeCell ref="AF77:AF78"/>
    <mergeCell ref="U77:U78"/>
    <mergeCell ref="V77:V78"/>
    <mergeCell ref="W77:W78"/>
    <mergeCell ref="X77:X78"/>
    <mergeCell ref="Y77:Y78"/>
    <mergeCell ref="Z77:Z78"/>
    <mergeCell ref="O77:O78"/>
    <mergeCell ref="P77:P78"/>
    <mergeCell ref="Q77:Q78"/>
    <mergeCell ref="R77:R78"/>
    <mergeCell ref="S77:S78"/>
    <mergeCell ref="T77:T78"/>
    <mergeCell ref="I77:I78"/>
    <mergeCell ref="J77:J78"/>
    <mergeCell ref="K77:K78"/>
    <mergeCell ref="L77:L78"/>
    <mergeCell ref="M77:M78"/>
    <mergeCell ref="N77:N78"/>
    <mergeCell ref="BV67:BV68"/>
    <mergeCell ref="BW67:BW68"/>
    <mergeCell ref="BX67:BX68"/>
    <mergeCell ref="BE73:BF73"/>
    <mergeCell ref="BL73:BM73"/>
    <mergeCell ref="BN73:BO73"/>
    <mergeCell ref="BP73:BQ73"/>
    <mergeCell ref="BR73:BS73"/>
    <mergeCell ref="BT73:BU73"/>
    <mergeCell ref="BW73:BX73"/>
    <mergeCell ref="BP67:BP68"/>
    <mergeCell ref="BQ67:BQ68"/>
    <mergeCell ref="BR67:BR68"/>
    <mergeCell ref="BS67:BS68"/>
    <mergeCell ref="BT67:BT68"/>
    <mergeCell ref="BU67:BU68"/>
    <mergeCell ref="BE67:BE68"/>
    <mergeCell ref="BF67:BF68"/>
    <mergeCell ref="BL67:BL68"/>
    <mergeCell ref="BM67:BM68"/>
    <mergeCell ref="BN67:BN68"/>
    <mergeCell ref="BO67:BO68"/>
    <mergeCell ref="AY67:AY68"/>
    <mergeCell ref="AZ67:AZ68"/>
    <mergeCell ref="BA67:BA68"/>
    <mergeCell ref="BB67:BB68"/>
    <mergeCell ref="BC67:BC68"/>
    <mergeCell ref="BD67:BD68"/>
    <mergeCell ref="AI67:AI68"/>
    <mergeCell ref="AJ67:AJ68"/>
    <mergeCell ref="AK67:AK68"/>
    <mergeCell ref="AL67:AL68"/>
    <mergeCell ref="AU67:AU68"/>
    <mergeCell ref="AW67:AW68"/>
    <mergeCell ref="AC67:AC68"/>
    <mergeCell ref="AD67:AD68"/>
    <mergeCell ref="AE67:AE68"/>
    <mergeCell ref="AF67:AF68"/>
    <mergeCell ref="AG67:AG68"/>
    <mergeCell ref="AH67:AH68"/>
    <mergeCell ref="W67:W68"/>
    <mergeCell ref="X67:X68"/>
    <mergeCell ref="Y67:Y68"/>
    <mergeCell ref="Z67:Z68"/>
    <mergeCell ref="AA67:AA68"/>
    <mergeCell ref="AB67:AB68"/>
    <mergeCell ref="Q67:Q68"/>
    <mergeCell ref="R67:R68"/>
    <mergeCell ref="S67:S68"/>
    <mergeCell ref="T67:T68"/>
    <mergeCell ref="U67:U68"/>
    <mergeCell ref="V67:V68"/>
    <mergeCell ref="BT63:BU63"/>
    <mergeCell ref="BW63:BX63"/>
    <mergeCell ref="I67:I68"/>
    <mergeCell ref="J67:J68"/>
    <mergeCell ref="K67:K68"/>
    <mergeCell ref="L67:L68"/>
    <mergeCell ref="M67:M68"/>
    <mergeCell ref="N67:N68"/>
    <mergeCell ref="O67:O68"/>
    <mergeCell ref="P67:P68"/>
    <mergeCell ref="BT57:BT58"/>
    <mergeCell ref="BU57:BU58"/>
    <mergeCell ref="BV57:BV58"/>
    <mergeCell ref="BW57:BW58"/>
    <mergeCell ref="BX57:BX58"/>
    <mergeCell ref="BE63:BF63"/>
    <mergeCell ref="BL63:BM63"/>
    <mergeCell ref="BN63:BO63"/>
    <mergeCell ref="BP63:BQ63"/>
    <mergeCell ref="BR63:BS63"/>
    <mergeCell ref="BN57:BN58"/>
    <mergeCell ref="BO57:BO58"/>
    <mergeCell ref="BP57:BP58"/>
    <mergeCell ref="BQ57:BQ58"/>
    <mergeCell ref="BR57:BR58"/>
    <mergeCell ref="BS57:BS58"/>
    <mergeCell ref="BC57:BC58"/>
    <mergeCell ref="BD57:BD58"/>
    <mergeCell ref="BE57:BE58"/>
    <mergeCell ref="BF57:BF58"/>
    <mergeCell ref="BL57:BL58"/>
    <mergeCell ref="BM57:BM58"/>
    <mergeCell ref="AU57:AU58"/>
    <mergeCell ref="AW57:AW58"/>
    <mergeCell ref="AY57:AY58"/>
    <mergeCell ref="AZ57:AZ58"/>
    <mergeCell ref="BA57:BA58"/>
    <mergeCell ref="BB57:BB58"/>
    <mergeCell ref="AG57:AG58"/>
    <mergeCell ref="AH57:AH58"/>
    <mergeCell ref="AI57:AI58"/>
    <mergeCell ref="AJ57:AJ58"/>
    <mergeCell ref="AK57:AK58"/>
    <mergeCell ref="AL57:AL58"/>
    <mergeCell ref="AA57:AA58"/>
    <mergeCell ref="AB57:AB58"/>
    <mergeCell ref="AC57:AC58"/>
    <mergeCell ref="AD57:AD58"/>
    <mergeCell ref="AE57:AE58"/>
    <mergeCell ref="AF57:AF58"/>
    <mergeCell ref="U57:U58"/>
    <mergeCell ref="V57:V58"/>
    <mergeCell ref="W57:W58"/>
    <mergeCell ref="X57:X58"/>
    <mergeCell ref="Y57:Y58"/>
    <mergeCell ref="Z57:Z58"/>
    <mergeCell ref="O57:O58"/>
    <mergeCell ref="P57:P58"/>
    <mergeCell ref="Q57:Q58"/>
    <mergeCell ref="R57:R58"/>
    <mergeCell ref="S57:S58"/>
    <mergeCell ref="T57:T58"/>
    <mergeCell ref="I57:I58"/>
    <mergeCell ref="J57:J58"/>
    <mergeCell ref="K57:K58"/>
    <mergeCell ref="L57:L58"/>
    <mergeCell ref="M57:M58"/>
    <mergeCell ref="N57:N58"/>
    <mergeCell ref="BV47:BV48"/>
    <mergeCell ref="BW47:BW48"/>
    <mergeCell ref="BX47:BX48"/>
    <mergeCell ref="BE53:BF53"/>
    <mergeCell ref="BL53:BM53"/>
    <mergeCell ref="BN53:BO53"/>
    <mergeCell ref="BP53:BQ53"/>
    <mergeCell ref="BR53:BS53"/>
    <mergeCell ref="BT53:BU53"/>
    <mergeCell ref="BW53:BX53"/>
    <mergeCell ref="BP47:BP48"/>
    <mergeCell ref="BQ47:BQ48"/>
    <mergeCell ref="BR47:BR48"/>
    <mergeCell ref="BS47:BS48"/>
    <mergeCell ref="BT47:BT48"/>
    <mergeCell ref="BU47:BU48"/>
    <mergeCell ref="BE47:BE48"/>
    <mergeCell ref="BF47:BF48"/>
    <mergeCell ref="BL47:BL48"/>
    <mergeCell ref="BM47:BM48"/>
    <mergeCell ref="BN47:BN48"/>
    <mergeCell ref="BO47:BO48"/>
    <mergeCell ref="AY47:AY48"/>
    <mergeCell ref="AZ47:AZ48"/>
    <mergeCell ref="BA47:BA48"/>
    <mergeCell ref="BB47:BB48"/>
    <mergeCell ref="BC47:BC48"/>
    <mergeCell ref="BD47:BD48"/>
    <mergeCell ref="AI47:AI48"/>
    <mergeCell ref="AJ47:AJ48"/>
    <mergeCell ref="AK47:AK48"/>
    <mergeCell ref="AL47:AL48"/>
    <mergeCell ref="AU47:AU48"/>
    <mergeCell ref="AW47:AW48"/>
    <mergeCell ref="AC47:AC48"/>
    <mergeCell ref="AD47:AD48"/>
    <mergeCell ref="AE47:AE48"/>
    <mergeCell ref="AF47:AF48"/>
    <mergeCell ref="AG47:AG48"/>
    <mergeCell ref="AH47:AH48"/>
    <mergeCell ref="W47:W48"/>
    <mergeCell ref="X47:X48"/>
    <mergeCell ref="Y47:Y48"/>
    <mergeCell ref="Z47:Z48"/>
    <mergeCell ref="AA47:AA48"/>
    <mergeCell ref="AB47:AB48"/>
    <mergeCell ref="Q47:Q48"/>
    <mergeCell ref="R47:R48"/>
    <mergeCell ref="S47:S48"/>
    <mergeCell ref="T47:T48"/>
    <mergeCell ref="U47:U48"/>
    <mergeCell ref="V47:V48"/>
    <mergeCell ref="BT43:BU43"/>
    <mergeCell ref="BW43:BX43"/>
    <mergeCell ref="I47:I48"/>
    <mergeCell ref="J47:J48"/>
    <mergeCell ref="K47:K48"/>
    <mergeCell ref="L47:L48"/>
    <mergeCell ref="M47:M48"/>
    <mergeCell ref="N47:N48"/>
    <mergeCell ref="O47:O48"/>
    <mergeCell ref="P47:P48"/>
    <mergeCell ref="BT37:BT38"/>
    <mergeCell ref="BU37:BU38"/>
    <mergeCell ref="BV37:BV38"/>
    <mergeCell ref="BW37:BW38"/>
    <mergeCell ref="BX37:BX38"/>
    <mergeCell ref="BE43:BF43"/>
    <mergeCell ref="BL43:BM43"/>
    <mergeCell ref="BN43:BO43"/>
    <mergeCell ref="BP43:BQ43"/>
    <mergeCell ref="BR43:BS43"/>
    <mergeCell ref="BN37:BN38"/>
    <mergeCell ref="BO37:BO38"/>
    <mergeCell ref="BP37:BP38"/>
    <mergeCell ref="BQ37:BQ38"/>
    <mergeCell ref="BR37:BR38"/>
    <mergeCell ref="BS37:BS38"/>
    <mergeCell ref="BC37:BC38"/>
    <mergeCell ref="BD37:BD38"/>
    <mergeCell ref="BE37:BE38"/>
    <mergeCell ref="BF37:BF38"/>
    <mergeCell ref="BL37:BL38"/>
    <mergeCell ref="BM37:BM38"/>
    <mergeCell ref="AU37:AU38"/>
    <mergeCell ref="AW37:AW38"/>
    <mergeCell ref="AY37:AY38"/>
    <mergeCell ref="AZ37:AZ38"/>
    <mergeCell ref="BA37:BA38"/>
    <mergeCell ref="BB37:BB38"/>
    <mergeCell ref="AG37:AG38"/>
    <mergeCell ref="AH37:AH38"/>
    <mergeCell ref="AI37:AI38"/>
    <mergeCell ref="AJ37:AJ38"/>
    <mergeCell ref="AK37:AK38"/>
    <mergeCell ref="AL37:AL38"/>
    <mergeCell ref="AA37:AA38"/>
    <mergeCell ref="AB37:AB38"/>
    <mergeCell ref="AC37:AC38"/>
    <mergeCell ref="AD37:AD38"/>
    <mergeCell ref="AE37:AE38"/>
    <mergeCell ref="AF37:AF38"/>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BV27:BV28"/>
    <mergeCell ref="BW27:BW28"/>
    <mergeCell ref="BX27:BX28"/>
    <mergeCell ref="BE33:BF33"/>
    <mergeCell ref="BL33:BM33"/>
    <mergeCell ref="BN33:BO33"/>
    <mergeCell ref="BP33:BQ33"/>
    <mergeCell ref="BR33:BS33"/>
    <mergeCell ref="BT33:BU33"/>
    <mergeCell ref="BW33:BX33"/>
    <mergeCell ref="BP27:BP28"/>
    <mergeCell ref="BQ27:BQ28"/>
    <mergeCell ref="BR27:BR28"/>
    <mergeCell ref="BS27:BS28"/>
    <mergeCell ref="BT27:BT28"/>
    <mergeCell ref="BU27:BU28"/>
    <mergeCell ref="BE27:BE28"/>
    <mergeCell ref="BF27:BF28"/>
    <mergeCell ref="BL27:BL28"/>
    <mergeCell ref="BM27:BM28"/>
    <mergeCell ref="BN27:BN28"/>
    <mergeCell ref="BO27:BO28"/>
    <mergeCell ref="AY27:AY28"/>
    <mergeCell ref="AZ27:AZ28"/>
    <mergeCell ref="BA27:BA28"/>
    <mergeCell ref="BB27:BB28"/>
    <mergeCell ref="BC27:BC28"/>
    <mergeCell ref="BD27:BD28"/>
    <mergeCell ref="AI27:AI28"/>
    <mergeCell ref="AJ27:AJ28"/>
    <mergeCell ref="AK27:AK28"/>
    <mergeCell ref="AL27:AL28"/>
    <mergeCell ref="AU27:AU28"/>
    <mergeCell ref="AW27:AW28"/>
    <mergeCell ref="AC27:AC28"/>
    <mergeCell ref="AD27:AD28"/>
    <mergeCell ref="AE27:AE28"/>
    <mergeCell ref="AF27:AF28"/>
    <mergeCell ref="AG27:AG28"/>
    <mergeCell ref="AH27:AH28"/>
    <mergeCell ref="W27:W28"/>
    <mergeCell ref="X27:X28"/>
    <mergeCell ref="Y27:Y28"/>
    <mergeCell ref="Z27:Z28"/>
    <mergeCell ref="AA27:AA28"/>
    <mergeCell ref="AB27:AB28"/>
    <mergeCell ref="Q27:Q28"/>
    <mergeCell ref="R27:R28"/>
    <mergeCell ref="S27:S28"/>
    <mergeCell ref="T27:T28"/>
    <mergeCell ref="U27:U28"/>
    <mergeCell ref="V27:V28"/>
    <mergeCell ref="BT23:BU23"/>
    <mergeCell ref="BW23:BX23"/>
    <mergeCell ref="I27:I28"/>
    <mergeCell ref="J27:J28"/>
    <mergeCell ref="K27:K28"/>
    <mergeCell ref="L27:L28"/>
    <mergeCell ref="M27:M28"/>
    <mergeCell ref="N27:N28"/>
    <mergeCell ref="O27:O28"/>
    <mergeCell ref="P27:P28"/>
    <mergeCell ref="BT17:BT18"/>
    <mergeCell ref="BU17:BU18"/>
    <mergeCell ref="BV17:BV18"/>
    <mergeCell ref="BW17:BW18"/>
    <mergeCell ref="BX17:BX18"/>
    <mergeCell ref="BE23:BF23"/>
    <mergeCell ref="BL23:BM23"/>
    <mergeCell ref="BN23:BO23"/>
    <mergeCell ref="BP23:BQ23"/>
    <mergeCell ref="BR23:BS23"/>
    <mergeCell ref="BN17:BN18"/>
    <mergeCell ref="BO17:BO18"/>
    <mergeCell ref="BP17:BP18"/>
    <mergeCell ref="BQ17:BQ18"/>
    <mergeCell ref="BR17:BR18"/>
    <mergeCell ref="BS17:BS18"/>
    <mergeCell ref="O17:O18"/>
    <mergeCell ref="P17:P18"/>
    <mergeCell ref="Q17:Q18"/>
    <mergeCell ref="R17:R18"/>
    <mergeCell ref="S17:S18"/>
    <mergeCell ref="T17:T18"/>
    <mergeCell ref="BC17:BC18"/>
    <mergeCell ref="BD17:BD18"/>
    <mergeCell ref="BE17:BE18"/>
    <mergeCell ref="BF17:BF18"/>
    <mergeCell ref="BL17:BL18"/>
    <mergeCell ref="BM17:BM18"/>
    <mergeCell ref="AU17:AU18"/>
    <mergeCell ref="AW17:AW18"/>
    <mergeCell ref="AY17:AY18"/>
    <mergeCell ref="AZ17:AZ18"/>
    <mergeCell ref="BA17:BA18"/>
    <mergeCell ref="BB17:BB18"/>
    <mergeCell ref="AG17:AG18"/>
    <mergeCell ref="AH17:AH18"/>
    <mergeCell ref="AI17:AI18"/>
    <mergeCell ref="AJ17:AJ18"/>
    <mergeCell ref="AK17:AK18"/>
    <mergeCell ref="AL17:AL18"/>
    <mergeCell ref="BP7:BP8"/>
    <mergeCell ref="AZ7:AZ8"/>
    <mergeCell ref="BA7:BA8"/>
    <mergeCell ref="BB7:BB8"/>
    <mergeCell ref="BC7:BC8"/>
    <mergeCell ref="BD7:BD8"/>
    <mergeCell ref="AA17:AA18"/>
    <mergeCell ref="AB17:AB18"/>
    <mergeCell ref="AC17:AC18"/>
    <mergeCell ref="AD17:AD18"/>
    <mergeCell ref="AE17:AE18"/>
    <mergeCell ref="AF17:AF18"/>
    <mergeCell ref="U17:U18"/>
    <mergeCell ref="V17:V18"/>
    <mergeCell ref="W17:W18"/>
    <mergeCell ref="X17:X18"/>
    <mergeCell ref="Y17:Y18"/>
    <mergeCell ref="Z17:Z18"/>
    <mergeCell ref="AC7:AC8"/>
    <mergeCell ref="AD7:AD8"/>
    <mergeCell ref="AE7:AE8"/>
    <mergeCell ref="W7:W8"/>
    <mergeCell ref="X7:X8"/>
    <mergeCell ref="Y7:Y8"/>
    <mergeCell ref="I17:I18"/>
    <mergeCell ref="J17:J18"/>
    <mergeCell ref="K17:K18"/>
    <mergeCell ref="L17:L18"/>
    <mergeCell ref="M17:M18"/>
    <mergeCell ref="N17:N18"/>
    <mergeCell ref="BW7:BW8"/>
    <mergeCell ref="BX7:BX8"/>
    <mergeCell ref="BE13:BF13"/>
    <mergeCell ref="BL13:BM13"/>
    <mergeCell ref="BN13:BO13"/>
    <mergeCell ref="BP13:BQ13"/>
    <mergeCell ref="BR13:BS13"/>
    <mergeCell ref="BT13:BU13"/>
    <mergeCell ref="BW13:BX13"/>
    <mergeCell ref="BQ7:BQ8"/>
    <mergeCell ref="BR7:BR8"/>
    <mergeCell ref="BS7:BS8"/>
    <mergeCell ref="BT7:BT8"/>
    <mergeCell ref="BU7:BU8"/>
    <mergeCell ref="BV7:BV8"/>
    <mergeCell ref="BF7:BF8"/>
    <mergeCell ref="BL7:BL8"/>
    <mergeCell ref="N7:N8"/>
    <mergeCell ref="O7:O8"/>
    <mergeCell ref="P7:P8"/>
    <mergeCell ref="BM7:BM8"/>
    <mergeCell ref="BN7:BN8"/>
    <mergeCell ref="BO7:BO8"/>
    <mergeCell ref="Q7:Q8"/>
    <mergeCell ref="R7:R8"/>
    <mergeCell ref="S7:S8"/>
    <mergeCell ref="BN3:BO3"/>
    <mergeCell ref="BP3:BQ3"/>
    <mergeCell ref="BR3:BS3"/>
    <mergeCell ref="BT3:BU3"/>
    <mergeCell ref="BW3:BX3"/>
    <mergeCell ref="I7:I8"/>
    <mergeCell ref="J7:J8"/>
    <mergeCell ref="K7:K8"/>
    <mergeCell ref="L7:L8"/>
    <mergeCell ref="M7:M8"/>
    <mergeCell ref="BE3:BF3"/>
    <mergeCell ref="BL3:BM3"/>
    <mergeCell ref="AF7:AF8"/>
    <mergeCell ref="AG7:AG8"/>
    <mergeCell ref="AH7:AH8"/>
    <mergeCell ref="AI7:AI8"/>
    <mergeCell ref="BE7:BE8"/>
    <mergeCell ref="AJ7:AJ8"/>
    <mergeCell ref="AK7:AK8"/>
    <mergeCell ref="AL7:AL8"/>
    <mergeCell ref="AU7:AU8"/>
    <mergeCell ref="AW7:AW8"/>
    <mergeCell ref="AY7:AY8"/>
    <mergeCell ref="Z7:Z8"/>
    <mergeCell ref="AA7:AA8"/>
    <mergeCell ref="AB7:AB8"/>
    <mergeCell ref="T7:T8"/>
    <mergeCell ref="U7:U8"/>
    <mergeCell ref="V7:V8"/>
  </mergeCells>
  <conditionalFormatting sqref="I503:M510 I513:M520 I404:M411 I414:M421 I424:M431 I434:M441 I444:M451 I454:M461 I464:M471 I474:M481 I484:M491 I494:M501 I194:M201 I224:M231 I274:M281 I284:M291 I294:M301 I304:M311 I314:M321 I334:M341 I344:M351 I354:M361 I364:M371 I374:M381 I384:M391 I394:M401 I34:M41 I64:M71 I94:M101 I124:M131 I4:M11 I14:M21 I24:M31 I44:M51 I54:M61 I74:M81 I84:M91 I104:M111 I114:M121 I134:M141 I154:M161 I164:M171 I174:M181 I184:M191 I204:M211 I214:M221 I234:M241 I244:M251 I254:M261 I264:M271 I144:M151 I324:M331">
    <cfRule type="cellIs" dxfId="76" priority="1" stopIfTrue="1" operator="equal">
      <formula>"0.0"</formula>
    </cfRule>
  </conditionalFormatting>
  <conditionalFormatting sqref="H3 H13 H23 H33 H43 H53 H63 H73 H83 H93 H103 H113 H123 H133 H143 H153 H163 H173 H183 H193 H203 H213 H223 H233 H243 H253 H263 H273 H283 H293 H303 H313 H323 H333 H343 H353 H363 H373 H383 H393 H403 H413 H423 H433 H443 H453 H463 H473 H483 H493">
    <cfRule type="expression" dxfId="75" priority="100" stopIfTrue="1">
      <formula>AL3=3</formula>
    </cfRule>
  </conditionalFormatting>
  <conditionalFormatting sqref="G4:H11 G274:H281 G14:H21 G164:H171 G174:H181 G184:H191 G194:H201 G204:H211 G214:H221 G224:H231 G234:H241 G244:H251 G254:H261 G264:H271 G24:H31 G34:H41 G44:H51 G54:H61 G64:H71 G74:H81 G84:H91 G94:H101 G104:H111 G114:H121 G124:H131 G134:H141 G144:H151 G154:H161 G284:H291 G294:H301 G304:H311 G314:H321 G324:H331 G334:H341 G344:H351 G354:H361 G364:H371 G374:H381 G384:H391 G394:H401 G404:H411 G414:H421 G424:H431 G434:H441 G444:H451 G454:H461 G464:H471 G474:H481 G484:H491 G494:H501 G503:H510 G513:H520">
    <cfRule type="expression" dxfId="74" priority="99" stopIfTrue="1">
      <formula>AI4=3</formula>
    </cfRule>
  </conditionalFormatting>
  <conditionalFormatting sqref="D3:E11 G3 D273:E281 G273 D263:E271 G263 D13:E21 G13 D163:E171 G163 D173:E181 G173 D183:E191 G183 D193:E201 G193 D203:E211 G203 D213:E221 G213 D223:E231 G223 D233:E241 G233 D243:E251 G243 D253:E261 G253 D23:E31 D33:E41 D43:E51 D53:E61 D63:E71 D73:E81 D83:E91 D93:E101 D103:E111 D113:E121 D123:E131 D133:E141 D143:E151 D153:E161 G23 G33 G43 G53 G63 G73 G83 G93 G103 G113 G123 G133 G143 G153 D283:E291 G283 D293:E301 G293 D303:E311 G303 D313:E321 G313 D323:E331 G323 D333:E341 G333 D343:E351 G343 D353:E361 G353 D363:E371 G363 D373:E381 G373 D383:E391 G383 D393:E401 G393 D403:E411 G403 D413:E421 G413 D423:E431 G423 D433:E441 G433 D443:E451 G443 D453:E461 G453 D463:E471 G463 D473:E481 G473 D483:E491 G483 G493 D493:E510 G502 D512:E520 G512">
    <cfRule type="expression" dxfId="73" priority="98" stopIfTrue="1">
      <formula>AG3=3</formula>
    </cfRule>
  </conditionalFormatting>
  <conditionalFormatting sqref="AU4:AU7 AW4:AW6 AU14:AU16 AW14:AW16 AU24:AU26 AW24:AW26 AU34:AU36 AW34:AW36 AU44:AU46 AW44:AW46 AU54:AU56 AW54:AW56 AU64:AU66 AW64:AW66 AU74:AU76 AW74:AW76 AU84:AU86 AW84:AW86 AU94:AU96 AW94:AW96 AU104:AU106 AW104:AW106 AU114:AU116 AW114:AW116 AU124:AU126 AW124:AW126 AU134:AU136 AW134:AW136 AU144:AU146 AW144:AW146 AU154:AU156 AW154:AW156 AU164:AU167 AW164:AW166 AU174:AU176 AW174:AW176 AU184:AU186 AW184:AW186 AU194:AU196 AW194:AW196 AU204:AU206 AW204:AW206 AU214:AU216 AW214:AW216 AU224:AU226 AW224:AW226 AU234:AU236 AW234:AW236 AU244:AU246 AW244:AW246 AU254:AU256 AW254:AW256 AW264:AW266 AU274:AU276 AW274:AW276 AU284:AU286 AW284:AW286 AU294:AU296 AW294:AW296 AU304:AU306 AW304:AW306 AU314:AU316 AW314:AW316 AU324:AU326 AW324:AW326 AU334:AU336 AW334:AW336 AU344:AU346 AW344:AW346 AU354:AU356 AW354:AW356 AU364:AU366 AW364:AW366 AU374:AU376 AW374:AW376 AU384:AU386 AW384:AW386 AU394:AU396 AW394:AW396 AU404:AU406 AW404:AW406 AU414:AU416 AW414:AW416 AU424:AU426 AW424:AW426 AU434:AU436 AW434:AW436 AU264:AU266 AU9:AU12 AW9:AW12 AU19:AU22 AW19:AW22 AU29:AU32 AW29:AW32 AU49:AU52 AW49:AW52 AW39:AW42 AU39:AU42 AU59:AU62 AW59:AW62 AU69:AU72 AW69:AW72 AU79:AU82 AW79:AW82 AU89:AU92 AW89:AW92 AU99:AU102 AW99:AW102 AU109:AU112 AW109:AW112 AU119:AU122 AW119:AW122 AU129:AU132 AW129:AW132 AU139:AU142 AW139:AW142 AU149:AU152 AW149:AW152 AU159:AU162 AW159:AW162 AU169:AU172 AW169:AW172 AW179:AW182 AU179:AU182 AU189:AU192 AW189:AW192 AU199:AU202 AW199:AW202 AU209:AU212 AW209:AW212 AU219:AU222 AW219:AW222 AU229:AU232 AW229:AW232 AU239:AU242 AW239:AW242 AU249:AU252 AW249:AW252 AU259:AU262 AW259:AW262 AU269:AU272 AW269:AW272 AU279:AU282 AW279:AW282 AU289:AU292 AW289:AW292 AU299:AU302 AW299:AW302 AU309:AU312 AW309:AW312 AU319:AU322 AW319:AW322 AU329:AU332 AW329:AW332 AU339:AU342 AW339:AW342 AU359:AU362 AW359:AW362 AU369:AU372 AW369:AW372 AU379:AU382 AW379:AW382 AU389:AU392 AW389:AW392 AU399:AU402 AW399:AW402 AU409:AU412 AW409:AW412 AU419:AU422 AW419:AW422 AU429:AU432 AW429:AW432 AU439:AU441 AW439:AW441 AU349:AU352 AW349:AW352 AS4:AS9 AS14:AS19 AS24:AS29 AS34:AS39 AS44:AS49 AS54:AS59 AS64:AS69 AS74:AS79 AS84:AS89 AS94:AS99 AS104:AS109 AS114:AS119 AS124:AS129 AS134:AS139 AS144:AS149 AS154:AS159 AS164:AS169 AS174:AS179 AS184:AS189 AS194:AS199 AS204:AS209 AS214:AS219 AS224:AS229 AS234:AS239 AS244:AS249 AS254:AS259 AS264:AS269 AS274:AS279 AS284:AS289 AS294:AS299 AS304:AS309 AS314:AS319 AS324:AS329 AS334:AS339 AS344:AS349 AS354:AS359 AS364:AS369 AS374:AS379 AS384:AS389 AS394:AS399 AS404:AS409 AS414:AS419 AS424:AS429 AS434:AS439">
    <cfRule type="expression" dxfId="72" priority="97" stopIfTrue="1">
      <formula>#REF!=3</formula>
    </cfRule>
  </conditionalFormatting>
  <conditionalFormatting sqref="BK3:BK11 BI3:BI11 BK13:BK21 BK23:BK31 BK33:BK41 BK43:BK51 BK53:BK61 BK63:BK71 BK73:BK81 BK83:BK91 BK93:BK101 BK103:BK111 BK113:BK121 BK123:BK131 BK133:BK141 BK143:BK151 BK153:BK161 BK163:BK171 BK173:BK181 BK183:BK191 BK193:BK201 BK203:BK211 BK213:BK221 BK223:BK231 BK233:BK241 BK243:BK251 BK253:BK261 BK263:BK271 BK273:BK281 BI13:BI21 BI23:BI31 BI33:BI41 BI43:BI51 BI53:BI61 BI63:BI71 BI73:BI81 BI83:BI91 BI93:BI101 BI103:BI111 BI113:BI121 BI123:BI131 BI133:BI141 BI143:BI151 BI153:BI161 BI163:BI171 BI173:BI181 BI183:BI191 BI193:BI201 BI203:BI211 BI213:BI221 BI223:BI231 BI233:BI241 BI243:BI251 BI253:BI261 BI263:BI271 BI273:BI281 BK283:BK291 BI283:BI291 BK293:BK301 BI293:BI301 BK303:BK311 BI303:BI311 BK313:BK321 BI313:BI321 BK323:BK331 BI323:BI331 BK333:BK341 BI333:BI341 BK343:BK351 BI343:BI351 BK353:BK361 BI353:BI361 BK363:BK371 BI363:BI371 BK373:BK381 BI373:BI381 BK383:BK391 BI383:BI391 BK393:BK401 BI393:BI401 BK403:BK411 BI403:BI411 BK413:BK421 BI413:BI421 BK423:BK431 BI423:BI431 BK433:BK441 BI433:BI441 AV3:AV441 AX3:AX441">
    <cfRule type="cellIs" dxfId="71" priority="93" stopIfTrue="1" operator="equal">
      <formula>0</formula>
    </cfRule>
  </conditionalFormatting>
  <conditionalFormatting sqref="BH4:BH11 BJ4:BJ11 BH14:BH21 BH24:BH31 BH34:BH41 BH44:BH51 BH54:BH61 BH64:BH71 BH74:BH81 BH84:BH91 BH94:BH101 BH104:BH111 BH114:BH121 BH124:BH131 BH134:BH141 BH144:BH151 BH154:BH161 BH164:BH171 BH174:BH181 BH184:BH191 BH194:BH201 BH204:BH211 BH214:BH221 BH224:BH231 BH234:BH241 BH244:BH251 BH254:BH261 BH264:BH271 BH274:BH281 BJ14:BJ21 BJ24:BJ31 BJ34:BJ41 BJ44:BJ51 BJ54:BJ61 BJ64:BJ71 BJ74:BJ81 BJ84:BJ91 BJ94:BJ101 BJ104:BJ111 BJ114:BJ121 BJ124:BJ131 BJ134:BJ141 BJ144:BJ151 BJ154:BJ161 BJ164:BJ171 BJ174:BJ181 BJ184:BJ191 BJ194:BJ201 BJ204:BJ211 BJ214:BJ221 BJ224:BJ231 BJ234:BJ241 BJ244:BJ251 BJ254:BJ261 BJ264:BJ271 BJ274:BJ281 BH284:BH291 BJ284:BJ291 BH294:BH301 BJ294:BJ301 BH304:BH311 BJ304:BJ311 BH314:BH321 BJ314:BJ321 BH324:BH331 BJ324:BJ331 BH334:BH341 BJ334:BJ341 BH344:BH351 BJ344:BJ351 BH354:BH361 BJ354:BJ361 BH364:BH371 BJ364:BJ371 BH374:BH381 BJ374:BJ381 BH384:BH391 BJ384:BJ391 BH394:BH401 BJ394:BJ401 BH404:BH411 BJ404:BJ411 BH414:BH421 BJ414:BJ421 BH424:BH431 BJ424:BJ431 BH434:BH441 BJ434:BJ441">
    <cfRule type="expression" dxfId="70" priority="92" stopIfTrue="1">
      <formula>CG4=3</formula>
    </cfRule>
  </conditionalFormatting>
  <conditionalFormatting sqref="AW7 AU17 AW17 AU27 AW27 AU47 AW47 AW37 AU37 AU57 AW57 AU67 AW67 AU77 AW77 AU87 AW87 AU97 AW97 AU107 AW107 AU117 AW117 AU127 AW127 AU137 AW137 AU147 AW147 AU157 AW157 AW167 AW177 AU177 AU187 AW187 AU197 AW197 AU207 AW207 AU217 AW217 AU227 AW227 AU237 AW237 AU247 AW247 AU257 AW257 AU267 AW267 AU277 AW277 AU287 AW287 AU297 AW297 AU307 AW307 AU317 AW317 AU327 AW327 AU337 AW337 AU357 AW357 AU367 AW367 AU377 AW377 AU387 AW387 AU397 AW397 AU407 AW407 AU417 AW417 AU427 AW427 AU437 AW437 AU347 AW347">
    <cfRule type="expression" dxfId="69" priority="90" stopIfTrue="1">
      <formula>#REF!=3</formula>
    </cfRule>
  </conditionalFormatting>
  <conditionalFormatting sqref="H512 H502">
    <cfRule type="expression" dxfId="68" priority="151" stopIfTrue="1">
      <formula>AL523=3</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selection sqref="A1:G1"/>
    </sheetView>
  </sheetViews>
  <sheetFormatPr defaultColWidth="8.85546875" defaultRowHeight="12.75" outlineLevelRow="1" outlineLevelCol="1"/>
  <cols>
    <col min="1" max="2" width="2.7109375" style="3" customWidth="1"/>
    <col min="3" max="3" width="28.28515625" style="3" customWidth="1"/>
    <col min="4" max="5" width="28.28515625" style="51" customWidth="1"/>
    <col min="6" max="7" width="2.7109375" style="51" customWidth="1"/>
    <col min="8" max="8" width="8.85546875" style="51"/>
    <col min="9" max="9" width="6.7109375" style="51" customWidth="1"/>
    <col min="10" max="10" width="8.5703125" style="3" bestFit="1" customWidth="1"/>
    <col min="11" max="11" width="8" style="3" customWidth="1"/>
    <col min="12" max="12" width="5.7109375" style="3" customWidth="1"/>
    <col min="13" max="14" width="3.140625" style="3" hidden="1" customWidth="1" outlineLevel="1"/>
    <col min="15" max="19" width="4.140625" style="3" hidden="1" customWidth="1" outlineLevel="1"/>
    <col min="20" max="20" width="8.85546875" style="3" collapsed="1"/>
    <col min="21" max="256" width="8.85546875" style="3"/>
    <col min="257" max="258" width="2.7109375" style="3" customWidth="1"/>
    <col min="259" max="261" width="28.28515625" style="3" customWidth="1"/>
    <col min="262" max="263" width="2.7109375" style="3" customWidth="1"/>
    <col min="264" max="264" width="8.85546875" style="3"/>
    <col min="265" max="265" width="6.7109375" style="3" customWidth="1"/>
    <col min="266" max="266" width="8.5703125" style="3" bestFit="1" customWidth="1"/>
    <col min="267" max="267" width="8" style="3" customWidth="1"/>
    <col min="268" max="268" width="5.7109375" style="3" customWidth="1"/>
    <col min="269" max="275" width="0" style="3" hidden="1" customWidth="1"/>
    <col min="276" max="512" width="8.85546875" style="3"/>
    <col min="513" max="514" width="2.7109375" style="3" customWidth="1"/>
    <col min="515" max="517" width="28.28515625" style="3" customWidth="1"/>
    <col min="518" max="519" width="2.7109375" style="3" customWidth="1"/>
    <col min="520" max="520" width="8.85546875" style="3"/>
    <col min="521" max="521" width="6.7109375" style="3" customWidth="1"/>
    <col min="522" max="522" width="8.5703125" style="3" bestFit="1" customWidth="1"/>
    <col min="523" max="523" width="8" style="3" customWidth="1"/>
    <col min="524" max="524" width="5.7109375" style="3" customWidth="1"/>
    <col min="525" max="531" width="0" style="3" hidden="1" customWidth="1"/>
    <col min="532" max="768" width="8.85546875" style="3"/>
    <col min="769" max="770" width="2.7109375" style="3" customWidth="1"/>
    <col min="771" max="773" width="28.28515625" style="3" customWidth="1"/>
    <col min="774" max="775" width="2.7109375" style="3" customWidth="1"/>
    <col min="776" max="776" width="8.85546875" style="3"/>
    <col min="777" max="777" width="6.7109375" style="3" customWidth="1"/>
    <col min="778" max="778" width="8.5703125" style="3" bestFit="1" customWidth="1"/>
    <col min="779" max="779" width="8" style="3" customWidth="1"/>
    <col min="780" max="780" width="5.7109375" style="3" customWidth="1"/>
    <col min="781" max="787" width="0" style="3" hidden="1" customWidth="1"/>
    <col min="788" max="1024" width="8.85546875" style="3"/>
    <col min="1025" max="1026" width="2.7109375" style="3" customWidth="1"/>
    <col min="1027" max="1029" width="28.28515625" style="3" customWidth="1"/>
    <col min="1030" max="1031" width="2.7109375" style="3" customWidth="1"/>
    <col min="1032" max="1032" width="8.85546875" style="3"/>
    <col min="1033" max="1033" width="6.7109375" style="3" customWidth="1"/>
    <col min="1034" max="1034" width="8.5703125" style="3" bestFit="1" customWidth="1"/>
    <col min="1035" max="1035" width="8" style="3" customWidth="1"/>
    <col min="1036" max="1036" width="5.7109375" style="3" customWidth="1"/>
    <col min="1037" max="1043" width="0" style="3" hidden="1" customWidth="1"/>
    <col min="1044" max="1280" width="8.85546875" style="3"/>
    <col min="1281" max="1282" width="2.7109375" style="3" customWidth="1"/>
    <col min="1283" max="1285" width="28.28515625" style="3" customWidth="1"/>
    <col min="1286" max="1287" width="2.7109375" style="3" customWidth="1"/>
    <col min="1288" max="1288" width="8.85546875" style="3"/>
    <col min="1289" max="1289" width="6.7109375" style="3" customWidth="1"/>
    <col min="1290" max="1290" width="8.5703125" style="3" bestFit="1" customWidth="1"/>
    <col min="1291" max="1291" width="8" style="3" customWidth="1"/>
    <col min="1292" max="1292" width="5.7109375" style="3" customWidth="1"/>
    <col min="1293" max="1299" width="0" style="3" hidden="1" customWidth="1"/>
    <col min="1300" max="1536" width="8.85546875" style="3"/>
    <col min="1537" max="1538" width="2.7109375" style="3" customWidth="1"/>
    <col min="1539" max="1541" width="28.28515625" style="3" customWidth="1"/>
    <col min="1542" max="1543" width="2.7109375" style="3" customWidth="1"/>
    <col min="1544" max="1544" width="8.85546875" style="3"/>
    <col min="1545" max="1545" width="6.7109375" style="3" customWidth="1"/>
    <col min="1546" max="1546" width="8.5703125" style="3" bestFit="1" customWidth="1"/>
    <col min="1547" max="1547" width="8" style="3" customWidth="1"/>
    <col min="1548" max="1548" width="5.7109375" style="3" customWidth="1"/>
    <col min="1549" max="1555" width="0" style="3" hidden="1" customWidth="1"/>
    <col min="1556" max="1792" width="8.85546875" style="3"/>
    <col min="1793" max="1794" width="2.7109375" style="3" customWidth="1"/>
    <col min="1795" max="1797" width="28.28515625" style="3" customWidth="1"/>
    <col min="1798" max="1799" width="2.7109375" style="3" customWidth="1"/>
    <col min="1800" max="1800" width="8.85546875" style="3"/>
    <col min="1801" max="1801" width="6.7109375" style="3" customWidth="1"/>
    <col min="1802" max="1802" width="8.5703125" style="3" bestFit="1" customWidth="1"/>
    <col min="1803" max="1803" width="8" style="3" customWidth="1"/>
    <col min="1804" max="1804" width="5.7109375" style="3" customWidth="1"/>
    <col min="1805" max="1811" width="0" style="3" hidden="1" customWidth="1"/>
    <col min="1812" max="2048" width="8.85546875" style="3"/>
    <col min="2049" max="2050" width="2.7109375" style="3" customWidth="1"/>
    <col min="2051" max="2053" width="28.28515625" style="3" customWidth="1"/>
    <col min="2054" max="2055" width="2.7109375" style="3" customWidth="1"/>
    <col min="2056" max="2056" width="8.85546875" style="3"/>
    <col min="2057" max="2057" width="6.7109375" style="3" customWidth="1"/>
    <col min="2058" max="2058" width="8.5703125" style="3" bestFit="1" customWidth="1"/>
    <col min="2059" max="2059" width="8" style="3" customWidth="1"/>
    <col min="2060" max="2060" width="5.7109375" style="3" customWidth="1"/>
    <col min="2061" max="2067" width="0" style="3" hidden="1" customWidth="1"/>
    <col min="2068" max="2304" width="8.85546875" style="3"/>
    <col min="2305" max="2306" width="2.7109375" style="3" customWidth="1"/>
    <col min="2307" max="2309" width="28.28515625" style="3" customWidth="1"/>
    <col min="2310" max="2311" width="2.7109375" style="3" customWidth="1"/>
    <col min="2312" max="2312" width="8.85546875" style="3"/>
    <col min="2313" max="2313" width="6.7109375" style="3" customWidth="1"/>
    <col min="2314" max="2314" width="8.5703125" style="3" bestFit="1" customWidth="1"/>
    <col min="2315" max="2315" width="8" style="3" customWidth="1"/>
    <col min="2316" max="2316" width="5.7109375" style="3" customWidth="1"/>
    <col min="2317" max="2323" width="0" style="3" hidden="1" customWidth="1"/>
    <col min="2324" max="2560" width="8.85546875" style="3"/>
    <col min="2561" max="2562" width="2.7109375" style="3" customWidth="1"/>
    <col min="2563" max="2565" width="28.28515625" style="3" customWidth="1"/>
    <col min="2566" max="2567" width="2.7109375" style="3" customWidth="1"/>
    <col min="2568" max="2568" width="8.85546875" style="3"/>
    <col min="2569" max="2569" width="6.7109375" style="3" customWidth="1"/>
    <col min="2570" max="2570" width="8.5703125" style="3" bestFit="1" customWidth="1"/>
    <col min="2571" max="2571" width="8" style="3" customWidth="1"/>
    <col min="2572" max="2572" width="5.7109375" style="3" customWidth="1"/>
    <col min="2573" max="2579" width="0" style="3" hidden="1" customWidth="1"/>
    <col min="2580" max="2816" width="8.85546875" style="3"/>
    <col min="2817" max="2818" width="2.7109375" style="3" customWidth="1"/>
    <col min="2819" max="2821" width="28.28515625" style="3" customWidth="1"/>
    <col min="2822" max="2823" width="2.7109375" style="3" customWidth="1"/>
    <col min="2824" max="2824" width="8.85546875" style="3"/>
    <col min="2825" max="2825" width="6.7109375" style="3" customWidth="1"/>
    <col min="2826" max="2826" width="8.5703125" style="3" bestFit="1" customWidth="1"/>
    <col min="2827" max="2827" width="8" style="3" customWidth="1"/>
    <col min="2828" max="2828" width="5.7109375" style="3" customWidth="1"/>
    <col min="2829" max="2835" width="0" style="3" hidden="1" customWidth="1"/>
    <col min="2836" max="3072" width="8.85546875" style="3"/>
    <col min="3073" max="3074" width="2.7109375" style="3" customWidth="1"/>
    <col min="3075" max="3077" width="28.28515625" style="3" customWidth="1"/>
    <col min="3078" max="3079" width="2.7109375" style="3" customWidth="1"/>
    <col min="3080" max="3080" width="8.85546875" style="3"/>
    <col min="3081" max="3081" width="6.7109375" style="3" customWidth="1"/>
    <col min="3082" max="3082" width="8.5703125" style="3" bestFit="1" customWidth="1"/>
    <col min="3083" max="3083" width="8" style="3" customWidth="1"/>
    <col min="3084" max="3084" width="5.7109375" style="3" customWidth="1"/>
    <col min="3085" max="3091" width="0" style="3" hidden="1" customWidth="1"/>
    <col min="3092" max="3328" width="8.85546875" style="3"/>
    <col min="3329" max="3330" width="2.7109375" style="3" customWidth="1"/>
    <col min="3331" max="3333" width="28.28515625" style="3" customWidth="1"/>
    <col min="3334" max="3335" width="2.7109375" style="3" customWidth="1"/>
    <col min="3336" max="3336" width="8.85546875" style="3"/>
    <col min="3337" max="3337" width="6.7109375" style="3" customWidth="1"/>
    <col min="3338" max="3338" width="8.5703125" style="3" bestFit="1" customWidth="1"/>
    <col min="3339" max="3339" width="8" style="3" customWidth="1"/>
    <col min="3340" max="3340" width="5.7109375" style="3" customWidth="1"/>
    <col min="3341" max="3347" width="0" style="3" hidden="1" customWidth="1"/>
    <col min="3348" max="3584" width="8.85546875" style="3"/>
    <col min="3585" max="3586" width="2.7109375" style="3" customWidth="1"/>
    <col min="3587" max="3589" width="28.28515625" style="3" customWidth="1"/>
    <col min="3590" max="3591" width="2.7109375" style="3" customWidth="1"/>
    <col min="3592" max="3592" width="8.85546875" style="3"/>
    <col min="3593" max="3593" width="6.7109375" style="3" customWidth="1"/>
    <col min="3594" max="3594" width="8.5703125" style="3" bestFit="1" customWidth="1"/>
    <col min="3595" max="3595" width="8" style="3" customWidth="1"/>
    <col min="3596" max="3596" width="5.7109375" style="3" customWidth="1"/>
    <col min="3597" max="3603" width="0" style="3" hidden="1" customWidth="1"/>
    <col min="3604" max="3840" width="8.85546875" style="3"/>
    <col min="3841" max="3842" width="2.7109375" style="3" customWidth="1"/>
    <col min="3843" max="3845" width="28.28515625" style="3" customWidth="1"/>
    <col min="3846" max="3847" width="2.7109375" style="3" customWidth="1"/>
    <col min="3848" max="3848" width="8.85546875" style="3"/>
    <col min="3849" max="3849" width="6.7109375" style="3" customWidth="1"/>
    <col min="3850" max="3850" width="8.5703125" style="3" bestFit="1" customWidth="1"/>
    <col min="3851" max="3851" width="8" style="3" customWidth="1"/>
    <col min="3852" max="3852" width="5.7109375" style="3" customWidth="1"/>
    <col min="3853" max="3859" width="0" style="3" hidden="1" customWidth="1"/>
    <col min="3860" max="4096" width="8.85546875" style="3"/>
    <col min="4097" max="4098" width="2.7109375" style="3" customWidth="1"/>
    <col min="4099" max="4101" width="28.28515625" style="3" customWidth="1"/>
    <col min="4102" max="4103" width="2.7109375" style="3" customWidth="1"/>
    <col min="4104" max="4104" width="8.85546875" style="3"/>
    <col min="4105" max="4105" width="6.7109375" style="3" customWidth="1"/>
    <col min="4106" max="4106" width="8.5703125" style="3" bestFit="1" customWidth="1"/>
    <col min="4107" max="4107" width="8" style="3" customWidth="1"/>
    <col min="4108" max="4108" width="5.7109375" style="3" customWidth="1"/>
    <col min="4109" max="4115" width="0" style="3" hidden="1" customWidth="1"/>
    <col min="4116" max="4352" width="8.85546875" style="3"/>
    <col min="4353" max="4354" width="2.7109375" style="3" customWidth="1"/>
    <col min="4355" max="4357" width="28.28515625" style="3" customWidth="1"/>
    <col min="4358" max="4359" width="2.7109375" style="3" customWidth="1"/>
    <col min="4360" max="4360" width="8.85546875" style="3"/>
    <col min="4361" max="4361" width="6.7109375" style="3" customWidth="1"/>
    <col min="4362" max="4362" width="8.5703125" style="3" bestFit="1" customWidth="1"/>
    <col min="4363" max="4363" width="8" style="3" customWidth="1"/>
    <col min="4364" max="4364" width="5.7109375" style="3" customWidth="1"/>
    <col min="4365" max="4371" width="0" style="3" hidden="1" customWidth="1"/>
    <col min="4372" max="4608" width="8.85546875" style="3"/>
    <col min="4609" max="4610" width="2.7109375" style="3" customWidth="1"/>
    <col min="4611" max="4613" width="28.28515625" style="3" customWidth="1"/>
    <col min="4614" max="4615" width="2.7109375" style="3" customWidth="1"/>
    <col min="4616" max="4616" width="8.85546875" style="3"/>
    <col min="4617" max="4617" width="6.7109375" style="3" customWidth="1"/>
    <col min="4618" max="4618" width="8.5703125" style="3" bestFit="1" customWidth="1"/>
    <col min="4619" max="4619" width="8" style="3" customWidth="1"/>
    <col min="4620" max="4620" width="5.7109375" style="3" customWidth="1"/>
    <col min="4621" max="4627" width="0" style="3" hidden="1" customWidth="1"/>
    <col min="4628" max="4864" width="8.85546875" style="3"/>
    <col min="4865" max="4866" width="2.7109375" style="3" customWidth="1"/>
    <col min="4867" max="4869" width="28.28515625" style="3" customWidth="1"/>
    <col min="4870" max="4871" width="2.7109375" style="3" customWidth="1"/>
    <col min="4872" max="4872" width="8.85546875" style="3"/>
    <col min="4873" max="4873" width="6.7109375" style="3" customWidth="1"/>
    <col min="4874" max="4874" width="8.5703125" style="3" bestFit="1" customWidth="1"/>
    <col min="4875" max="4875" width="8" style="3" customWidth="1"/>
    <col min="4876" max="4876" width="5.7109375" style="3" customWidth="1"/>
    <col min="4877" max="4883" width="0" style="3" hidden="1" customWidth="1"/>
    <col min="4884" max="5120" width="8.85546875" style="3"/>
    <col min="5121" max="5122" width="2.7109375" style="3" customWidth="1"/>
    <col min="5123" max="5125" width="28.28515625" style="3" customWidth="1"/>
    <col min="5126" max="5127" width="2.7109375" style="3" customWidth="1"/>
    <col min="5128" max="5128" width="8.85546875" style="3"/>
    <col min="5129" max="5129" width="6.7109375" style="3" customWidth="1"/>
    <col min="5130" max="5130" width="8.5703125" style="3" bestFit="1" customWidth="1"/>
    <col min="5131" max="5131" width="8" style="3" customWidth="1"/>
    <col min="5132" max="5132" width="5.7109375" style="3" customWidth="1"/>
    <col min="5133" max="5139" width="0" style="3" hidden="1" customWidth="1"/>
    <col min="5140" max="5376" width="8.85546875" style="3"/>
    <col min="5377" max="5378" width="2.7109375" style="3" customWidth="1"/>
    <col min="5379" max="5381" width="28.28515625" style="3" customWidth="1"/>
    <col min="5382" max="5383" width="2.7109375" style="3" customWidth="1"/>
    <col min="5384" max="5384" width="8.85546875" style="3"/>
    <col min="5385" max="5385" width="6.7109375" style="3" customWidth="1"/>
    <col min="5386" max="5386" width="8.5703125" style="3" bestFit="1" customWidth="1"/>
    <col min="5387" max="5387" width="8" style="3" customWidth="1"/>
    <col min="5388" max="5388" width="5.7109375" style="3" customWidth="1"/>
    <col min="5389" max="5395" width="0" style="3" hidden="1" customWidth="1"/>
    <col min="5396" max="5632" width="8.85546875" style="3"/>
    <col min="5633" max="5634" width="2.7109375" style="3" customWidth="1"/>
    <col min="5635" max="5637" width="28.28515625" style="3" customWidth="1"/>
    <col min="5638" max="5639" width="2.7109375" style="3" customWidth="1"/>
    <col min="5640" max="5640" width="8.85546875" style="3"/>
    <col min="5641" max="5641" width="6.7109375" style="3" customWidth="1"/>
    <col min="5642" max="5642" width="8.5703125" style="3" bestFit="1" customWidth="1"/>
    <col min="5643" max="5643" width="8" style="3" customWidth="1"/>
    <col min="5644" max="5644" width="5.7109375" style="3" customWidth="1"/>
    <col min="5645" max="5651" width="0" style="3" hidden="1" customWidth="1"/>
    <col min="5652" max="5888" width="8.85546875" style="3"/>
    <col min="5889" max="5890" width="2.7109375" style="3" customWidth="1"/>
    <col min="5891" max="5893" width="28.28515625" style="3" customWidth="1"/>
    <col min="5894" max="5895" width="2.7109375" style="3" customWidth="1"/>
    <col min="5896" max="5896" width="8.85546875" style="3"/>
    <col min="5897" max="5897" width="6.7109375" style="3" customWidth="1"/>
    <col min="5898" max="5898" width="8.5703125" style="3" bestFit="1" customWidth="1"/>
    <col min="5899" max="5899" width="8" style="3" customWidth="1"/>
    <col min="5900" max="5900" width="5.7109375" style="3" customWidth="1"/>
    <col min="5901" max="5907" width="0" style="3" hidden="1" customWidth="1"/>
    <col min="5908" max="6144" width="8.85546875" style="3"/>
    <col min="6145" max="6146" width="2.7109375" style="3" customWidth="1"/>
    <col min="6147" max="6149" width="28.28515625" style="3" customWidth="1"/>
    <col min="6150" max="6151" width="2.7109375" style="3" customWidth="1"/>
    <col min="6152" max="6152" width="8.85546875" style="3"/>
    <col min="6153" max="6153" width="6.7109375" style="3" customWidth="1"/>
    <col min="6154" max="6154" width="8.5703125" style="3" bestFit="1" customWidth="1"/>
    <col min="6155" max="6155" width="8" style="3" customWidth="1"/>
    <col min="6156" max="6156" width="5.7109375" style="3" customWidth="1"/>
    <col min="6157" max="6163" width="0" style="3" hidden="1" customWidth="1"/>
    <col min="6164" max="6400" width="8.85546875" style="3"/>
    <col min="6401" max="6402" width="2.7109375" style="3" customWidth="1"/>
    <col min="6403" max="6405" width="28.28515625" style="3" customWidth="1"/>
    <col min="6406" max="6407" width="2.7109375" style="3" customWidth="1"/>
    <col min="6408" max="6408" width="8.85546875" style="3"/>
    <col min="6409" max="6409" width="6.7109375" style="3" customWidth="1"/>
    <col min="6410" max="6410" width="8.5703125" style="3" bestFit="1" customWidth="1"/>
    <col min="6411" max="6411" width="8" style="3" customWidth="1"/>
    <col min="6412" max="6412" width="5.7109375" style="3" customWidth="1"/>
    <col min="6413" max="6419" width="0" style="3" hidden="1" customWidth="1"/>
    <col min="6420" max="6656" width="8.85546875" style="3"/>
    <col min="6657" max="6658" width="2.7109375" style="3" customWidth="1"/>
    <col min="6659" max="6661" width="28.28515625" style="3" customWidth="1"/>
    <col min="6662" max="6663" width="2.7109375" style="3" customWidth="1"/>
    <col min="6664" max="6664" width="8.85546875" style="3"/>
    <col min="6665" max="6665" width="6.7109375" style="3" customWidth="1"/>
    <col min="6666" max="6666" width="8.5703125" style="3" bestFit="1" customWidth="1"/>
    <col min="6667" max="6667" width="8" style="3" customWidth="1"/>
    <col min="6668" max="6668" width="5.7109375" style="3" customWidth="1"/>
    <col min="6669" max="6675" width="0" style="3" hidden="1" customWidth="1"/>
    <col min="6676" max="6912" width="8.85546875" style="3"/>
    <col min="6913" max="6914" width="2.7109375" style="3" customWidth="1"/>
    <col min="6915" max="6917" width="28.28515625" style="3" customWidth="1"/>
    <col min="6918" max="6919" width="2.7109375" style="3" customWidth="1"/>
    <col min="6920" max="6920" width="8.85546875" style="3"/>
    <col min="6921" max="6921" width="6.7109375" style="3" customWidth="1"/>
    <col min="6922" max="6922" width="8.5703125" style="3" bestFit="1" customWidth="1"/>
    <col min="6923" max="6923" width="8" style="3" customWidth="1"/>
    <col min="6924" max="6924" width="5.7109375" style="3" customWidth="1"/>
    <col min="6925" max="6931" width="0" style="3" hidden="1" customWidth="1"/>
    <col min="6932" max="7168" width="8.85546875" style="3"/>
    <col min="7169" max="7170" width="2.7109375" style="3" customWidth="1"/>
    <col min="7171" max="7173" width="28.28515625" style="3" customWidth="1"/>
    <col min="7174" max="7175" width="2.7109375" style="3" customWidth="1"/>
    <col min="7176" max="7176" width="8.85546875" style="3"/>
    <col min="7177" max="7177" width="6.7109375" style="3" customWidth="1"/>
    <col min="7178" max="7178" width="8.5703125" style="3" bestFit="1" customWidth="1"/>
    <col min="7179" max="7179" width="8" style="3" customWidth="1"/>
    <col min="7180" max="7180" width="5.7109375" style="3" customWidth="1"/>
    <col min="7181" max="7187" width="0" style="3" hidden="1" customWidth="1"/>
    <col min="7188" max="7424" width="8.85546875" style="3"/>
    <col min="7425" max="7426" width="2.7109375" style="3" customWidth="1"/>
    <col min="7427" max="7429" width="28.28515625" style="3" customWidth="1"/>
    <col min="7430" max="7431" width="2.7109375" style="3" customWidth="1"/>
    <col min="7432" max="7432" width="8.85546875" style="3"/>
    <col min="7433" max="7433" width="6.7109375" style="3" customWidth="1"/>
    <col min="7434" max="7434" width="8.5703125" style="3" bestFit="1" customWidth="1"/>
    <col min="7435" max="7435" width="8" style="3" customWidth="1"/>
    <col min="7436" max="7436" width="5.7109375" style="3" customWidth="1"/>
    <col min="7437" max="7443" width="0" style="3" hidden="1" customWidth="1"/>
    <col min="7444" max="7680" width="8.85546875" style="3"/>
    <col min="7681" max="7682" width="2.7109375" style="3" customWidth="1"/>
    <col min="7683" max="7685" width="28.28515625" style="3" customWidth="1"/>
    <col min="7686" max="7687" width="2.7109375" style="3" customWidth="1"/>
    <col min="7688" max="7688" width="8.85546875" style="3"/>
    <col min="7689" max="7689" width="6.7109375" style="3" customWidth="1"/>
    <col min="7690" max="7690" width="8.5703125" style="3" bestFit="1" customWidth="1"/>
    <col min="7691" max="7691" width="8" style="3" customWidth="1"/>
    <col min="7692" max="7692" width="5.7109375" style="3" customWidth="1"/>
    <col min="7693" max="7699" width="0" style="3" hidden="1" customWidth="1"/>
    <col min="7700" max="7936" width="8.85546875" style="3"/>
    <col min="7937" max="7938" width="2.7109375" style="3" customWidth="1"/>
    <col min="7939" max="7941" width="28.28515625" style="3" customWidth="1"/>
    <col min="7942" max="7943" width="2.7109375" style="3" customWidth="1"/>
    <col min="7944" max="7944" width="8.85546875" style="3"/>
    <col min="7945" max="7945" width="6.7109375" style="3" customWidth="1"/>
    <col min="7946" max="7946" width="8.5703125" style="3" bestFit="1" customWidth="1"/>
    <col min="7947" max="7947" width="8" style="3" customWidth="1"/>
    <col min="7948" max="7948" width="5.7109375" style="3" customWidth="1"/>
    <col min="7949" max="7955" width="0" style="3" hidden="1" customWidth="1"/>
    <col min="7956" max="8192" width="8.85546875" style="3"/>
    <col min="8193" max="8194" width="2.7109375" style="3" customWidth="1"/>
    <col min="8195" max="8197" width="28.28515625" style="3" customWidth="1"/>
    <col min="8198" max="8199" width="2.7109375" style="3" customWidth="1"/>
    <col min="8200" max="8200" width="8.85546875" style="3"/>
    <col min="8201" max="8201" width="6.7109375" style="3" customWidth="1"/>
    <col min="8202" max="8202" width="8.5703125" style="3" bestFit="1" customWidth="1"/>
    <col min="8203" max="8203" width="8" style="3" customWidth="1"/>
    <col min="8204" max="8204" width="5.7109375" style="3" customWidth="1"/>
    <col min="8205" max="8211" width="0" style="3" hidden="1" customWidth="1"/>
    <col min="8212" max="8448" width="8.85546875" style="3"/>
    <col min="8449" max="8450" width="2.7109375" style="3" customWidth="1"/>
    <col min="8451" max="8453" width="28.28515625" style="3" customWidth="1"/>
    <col min="8454" max="8455" width="2.7109375" style="3" customWidth="1"/>
    <col min="8456" max="8456" width="8.85546875" style="3"/>
    <col min="8457" max="8457" width="6.7109375" style="3" customWidth="1"/>
    <col min="8458" max="8458" width="8.5703125" style="3" bestFit="1" customWidth="1"/>
    <col min="8459" max="8459" width="8" style="3" customWidth="1"/>
    <col min="8460" max="8460" width="5.7109375" style="3" customWidth="1"/>
    <col min="8461" max="8467" width="0" style="3" hidden="1" customWidth="1"/>
    <col min="8468" max="8704" width="8.85546875" style="3"/>
    <col min="8705" max="8706" width="2.7109375" style="3" customWidth="1"/>
    <col min="8707" max="8709" width="28.28515625" style="3" customWidth="1"/>
    <col min="8710" max="8711" width="2.7109375" style="3" customWidth="1"/>
    <col min="8712" max="8712" width="8.85546875" style="3"/>
    <col min="8713" max="8713" width="6.7109375" style="3" customWidth="1"/>
    <col min="8714" max="8714" width="8.5703125" style="3" bestFit="1" customWidth="1"/>
    <col min="8715" max="8715" width="8" style="3" customWidth="1"/>
    <col min="8716" max="8716" width="5.7109375" style="3" customWidth="1"/>
    <col min="8717" max="8723" width="0" style="3" hidden="1" customWidth="1"/>
    <col min="8724" max="8960" width="8.85546875" style="3"/>
    <col min="8961" max="8962" width="2.7109375" style="3" customWidth="1"/>
    <col min="8963" max="8965" width="28.28515625" style="3" customWidth="1"/>
    <col min="8966" max="8967" width="2.7109375" style="3" customWidth="1"/>
    <col min="8968" max="8968" width="8.85546875" style="3"/>
    <col min="8969" max="8969" width="6.7109375" style="3" customWidth="1"/>
    <col min="8970" max="8970" width="8.5703125" style="3" bestFit="1" customWidth="1"/>
    <col min="8971" max="8971" width="8" style="3" customWidth="1"/>
    <col min="8972" max="8972" width="5.7109375" style="3" customWidth="1"/>
    <col min="8973" max="8979" width="0" style="3" hidden="1" customWidth="1"/>
    <col min="8980" max="9216" width="8.85546875" style="3"/>
    <col min="9217" max="9218" width="2.7109375" style="3" customWidth="1"/>
    <col min="9219" max="9221" width="28.28515625" style="3" customWidth="1"/>
    <col min="9222" max="9223" width="2.7109375" style="3" customWidth="1"/>
    <col min="9224" max="9224" width="8.85546875" style="3"/>
    <col min="9225" max="9225" width="6.7109375" style="3" customWidth="1"/>
    <col min="9226" max="9226" width="8.5703125" style="3" bestFit="1" customWidth="1"/>
    <col min="9227" max="9227" width="8" style="3" customWidth="1"/>
    <col min="9228" max="9228" width="5.7109375" style="3" customWidth="1"/>
    <col min="9229" max="9235" width="0" style="3" hidden="1" customWidth="1"/>
    <col min="9236" max="9472" width="8.85546875" style="3"/>
    <col min="9473" max="9474" width="2.7109375" style="3" customWidth="1"/>
    <col min="9475" max="9477" width="28.28515625" style="3" customWidth="1"/>
    <col min="9478" max="9479" width="2.7109375" style="3" customWidth="1"/>
    <col min="9480" max="9480" width="8.85546875" style="3"/>
    <col min="9481" max="9481" width="6.7109375" style="3" customWidth="1"/>
    <col min="9482" max="9482" width="8.5703125" style="3" bestFit="1" customWidth="1"/>
    <col min="9483" max="9483" width="8" style="3" customWidth="1"/>
    <col min="9484" max="9484" width="5.7109375" style="3" customWidth="1"/>
    <col min="9485" max="9491" width="0" style="3" hidden="1" customWidth="1"/>
    <col min="9492" max="9728" width="8.85546875" style="3"/>
    <col min="9729" max="9730" width="2.7109375" style="3" customWidth="1"/>
    <col min="9731" max="9733" width="28.28515625" style="3" customWidth="1"/>
    <col min="9734" max="9735" width="2.7109375" style="3" customWidth="1"/>
    <col min="9736" max="9736" width="8.85546875" style="3"/>
    <col min="9737" max="9737" width="6.7109375" style="3" customWidth="1"/>
    <col min="9738" max="9738" width="8.5703125" style="3" bestFit="1" customWidth="1"/>
    <col min="9739" max="9739" width="8" style="3" customWidth="1"/>
    <col min="9740" max="9740" width="5.7109375" style="3" customWidth="1"/>
    <col min="9741" max="9747" width="0" style="3" hidden="1" customWidth="1"/>
    <col min="9748" max="9984" width="8.85546875" style="3"/>
    <col min="9985" max="9986" width="2.7109375" style="3" customWidth="1"/>
    <col min="9987" max="9989" width="28.28515625" style="3" customWidth="1"/>
    <col min="9990" max="9991" width="2.7109375" style="3" customWidth="1"/>
    <col min="9992" max="9992" width="8.85546875" style="3"/>
    <col min="9993" max="9993" width="6.7109375" style="3" customWidth="1"/>
    <col min="9994" max="9994" width="8.5703125" style="3" bestFit="1" customWidth="1"/>
    <col min="9995" max="9995" width="8" style="3" customWidth="1"/>
    <col min="9996" max="9996" width="5.7109375" style="3" customWidth="1"/>
    <col min="9997" max="10003" width="0" style="3" hidden="1" customWidth="1"/>
    <col min="10004" max="10240" width="8.85546875" style="3"/>
    <col min="10241" max="10242" width="2.7109375" style="3" customWidth="1"/>
    <col min="10243" max="10245" width="28.28515625" style="3" customWidth="1"/>
    <col min="10246" max="10247" width="2.7109375" style="3" customWidth="1"/>
    <col min="10248" max="10248" width="8.85546875" style="3"/>
    <col min="10249" max="10249" width="6.7109375" style="3" customWidth="1"/>
    <col min="10250" max="10250" width="8.5703125" style="3" bestFit="1" customWidth="1"/>
    <col min="10251" max="10251" width="8" style="3" customWidth="1"/>
    <col min="10252" max="10252" width="5.7109375" style="3" customWidth="1"/>
    <col min="10253" max="10259" width="0" style="3" hidden="1" customWidth="1"/>
    <col min="10260" max="10496" width="8.85546875" style="3"/>
    <col min="10497" max="10498" width="2.7109375" style="3" customWidth="1"/>
    <col min="10499" max="10501" width="28.28515625" style="3" customWidth="1"/>
    <col min="10502" max="10503" width="2.7109375" style="3" customWidth="1"/>
    <col min="10504" max="10504" width="8.85546875" style="3"/>
    <col min="10505" max="10505" width="6.7109375" style="3" customWidth="1"/>
    <col min="10506" max="10506" width="8.5703125" style="3" bestFit="1" customWidth="1"/>
    <col min="10507" max="10507" width="8" style="3" customWidth="1"/>
    <col min="10508" max="10508" width="5.7109375" style="3" customWidth="1"/>
    <col min="10509" max="10515" width="0" style="3" hidden="1" customWidth="1"/>
    <col min="10516" max="10752" width="8.85546875" style="3"/>
    <col min="10753" max="10754" width="2.7109375" style="3" customWidth="1"/>
    <col min="10755" max="10757" width="28.28515625" style="3" customWidth="1"/>
    <col min="10758" max="10759" width="2.7109375" style="3" customWidth="1"/>
    <col min="10760" max="10760" width="8.85546875" style="3"/>
    <col min="10761" max="10761" width="6.7109375" style="3" customWidth="1"/>
    <col min="10762" max="10762" width="8.5703125" style="3" bestFit="1" customWidth="1"/>
    <col min="10763" max="10763" width="8" style="3" customWidth="1"/>
    <col min="10764" max="10764" width="5.7109375" style="3" customWidth="1"/>
    <col min="10765" max="10771" width="0" style="3" hidden="1" customWidth="1"/>
    <col min="10772" max="11008" width="8.85546875" style="3"/>
    <col min="11009" max="11010" width="2.7109375" style="3" customWidth="1"/>
    <col min="11011" max="11013" width="28.28515625" style="3" customWidth="1"/>
    <col min="11014" max="11015" width="2.7109375" style="3" customWidth="1"/>
    <col min="11016" max="11016" width="8.85546875" style="3"/>
    <col min="11017" max="11017" width="6.7109375" style="3" customWidth="1"/>
    <col min="11018" max="11018" width="8.5703125" style="3" bestFit="1" customWidth="1"/>
    <col min="11019" max="11019" width="8" style="3" customWidth="1"/>
    <col min="11020" max="11020" width="5.7109375" style="3" customWidth="1"/>
    <col min="11021" max="11027" width="0" style="3" hidden="1" customWidth="1"/>
    <col min="11028" max="11264" width="8.85546875" style="3"/>
    <col min="11265" max="11266" width="2.7109375" style="3" customWidth="1"/>
    <col min="11267" max="11269" width="28.28515625" style="3" customWidth="1"/>
    <col min="11270" max="11271" width="2.7109375" style="3" customWidth="1"/>
    <col min="11272" max="11272" width="8.85546875" style="3"/>
    <col min="11273" max="11273" width="6.7109375" style="3" customWidth="1"/>
    <col min="11274" max="11274" width="8.5703125" style="3" bestFit="1" customWidth="1"/>
    <col min="11275" max="11275" width="8" style="3" customWidth="1"/>
    <col min="11276" max="11276" width="5.7109375" style="3" customWidth="1"/>
    <col min="11277" max="11283" width="0" style="3" hidden="1" customWidth="1"/>
    <col min="11284" max="11520" width="8.85546875" style="3"/>
    <col min="11521" max="11522" width="2.7109375" style="3" customWidth="1"/>
    <col min="11523" max="11525" width="28.28515625" style="3" customWidth="1"/>
    <col min="11526" max="11527" width="2.7109375" style="3" customWidth="1"/>
    <col min="11528" max="11528" width="8.85546875" style="3"/>
    <col min="11529" max="11529" width="6.7109375" style="3" customWidth="1"/>
    <col min="11530" max="11530" width="8.5703125" style="3" bestFit="1" customWidth="1"/>
    <col min="11531" max="11531" width="8" style="3" customWidth="1"/>
    <col min="11532" max="11532" width="5.7109375" style="3" customWidth="1"/>
    <col min="11533" max="11539" width="0" style="3" hidden="1" customWidth="1"/>
    <col min="11540" max="11776" width="8.85546875" style="3"/>
    <col min="11777" max="11778" width="2.7109375" style="3" customWidth="1"/>
    <col min="11779" max="11781" width="28.28515625" style="3" customWidth="1"/>
    <col min="11782" max="11783" width="2.7109375" style="3" customWidth="1"/>
    <col min="11784" max="11784" width="8.85546875" style="3"/>
    <col min="11785" max="11785" width="6.7109375" style="3" customWidth="1"/>
    <col min="11786" max="11786" width="8.5703125" style="3" bestFit="1" customWidth="1"/>
    <col min="11787" max="11787" width="8" style="3" customWidth="1"/>
    <col min="11788" max="11788" width="5.7109375" style="3" customWidth="1"/>
    <col min="11789" max="11795" width="0" style="3" hidden="1" customWidth="1"/>
    <col min="11796" max="12032" width="8.85546875" style="3"/>
    <col min="12033" max="12034" width="2.7109375" style="3" customWidth="1"/>
    <col min="12035" max="12037" width="28.28515625" style="3" customWidth="1"/>
    <col min="12038" max="12039" width="2.7109375" style="3" customWidth="1"/>
    <col min="12040" max="12040" width="8.85546875" style="3"/>
    <col min="12041" max="12041" width="6.7109375" style="3" customWidth="1"/>
    <col min="12042" max="12042" width="8.5703125" style="3" bestFit="1" customWidth="1"/>
    <col min="12043" max="12043" width="8" style="3" customWidth="1"/>
    <col min="12044" max="12044" width="5.7109375" style="3" customWidth="1"/>
    <col min="12045" max="12051" width="0" style="3" hidden="1" customWidth="1"/>
    <col min="12052" max="12288" width="8.85546875" style="3"/>
    <col min="12289" max="12290" width="2.7109375" style="3" customWidth="1"/>
    <col min="12291" max="12293" width="28.28515625" style="3" customWidth="1"/>
    <col min="12294" max="12295" width="2.7109375" style="3" customWidth="1"/>
    <col min="12296" max="12296" width="8.85546875" style="3"/>
    <col min="12297" max="12297" width="6.7109375" style="3" customWidth="1"/>
    <col min="12298" max="12298" width="8.5703125" style="3" bestFit="1" customWidth="1"/>
    <col min="12299" max="12299" width="8" style="3" customWidth="1"/>
    <col min="12300" max="12300" width="5.7109375" style="3" customWidth="1"/>
    <col min="12301" max="12307" width="0" style="3" hidden="1" customWidth="1"/>
    <col min="12308" max="12544" width="8.85546875" style="3"/>
    <col min="12545" max="12546" width="2.7109375" style="3" customWidth="1"/>
    <col min="12547" max="12549" width="28.28515625" style="3" customWidth="1"/>
    <col min="12550" max="12551" width="2.7109375" style="3" customWidth="1"/>
    <col min="12552" max="12552" width="8.85546875" style="3"/>
    <col min="12553" max="12553" width="6.7109375" style="3" customWidth="1"/>
    <col min="12554" max="12554" width="8.5703125" style="3" bestFit="1" customWidth="1"/>
    <col min="12555" max="12555" width="8" style="3" customWidth="1"/>
    <col min="12556" max="12556" width="5.7109375" style="3" customWidth="1"/>
    <col min="12557" max="12563" width="0" style="3" hidden="1" customWidth="1"/>
    <col min="12564" max="12800" width="8.85546875" style="3"/>
    <col min="12801" max="12802" width="2.7109375" style="3" customWidth="1"/>
    <col min="12803" max="12805" width="28.28515625" style="3" customWidth="1"/>
    <col min="12806" max="12807" width="2.7109375" style="3" customWidth="1"/>
    <col min="12808" max="12808" width="8.85546875" style="3"/>
    <col min="12809" max="12809" width="6.7109375" style="3" customWidth="1"/>
    <col min="12810" max="12810" width="8.5703125" style="3" bestFit="1" customWidth="1"/>
    <col min="12811" max="12811" width="8" style="3" customWidth="1"/>
    <col min="12812" max="12812" width="5.7109375" style="3" customWidth="1"/>
    <col min="12813" max="12819" width="0" style="3" hidden="1" customWidth="1"/>
    <col min="12820" max="13056" width="8.85546875" style="3"/>
    <col min="13057" max="13058" width="2.7109375" style="3" customWidth="1"/>
    <col min="13059" max="13061" width="28.28515625" style="3" customWidth="1"/>
    <col min="13062" max="13063" width="2.7109375" style="3" customWidth="1"/>
    <col min="13064" max="13064" width="8.85546875" style="3"/>
    <col min="13065" max="13065" width="6.7109375" style="3" customWidth="1"/>
    <col min="13066" max="13066" width="8.5703125" style="3" bestFit="1" customWidth="1"/>
    <col min="13067" max="13067" width="8" style="3" customWidth="1"/>
    <col min="13068" max="13068" width="5.7109375" style="3" customWidth="1"/>
    <col min="13069" max="13075" width="0" style="3" hidden="1" customWidth="1"/>
    <col min="13076" max="13312" width="8.85546875" style="3"/>
    <col min="13313" max="13314" width="2.7109375" style="3" customWidth="1"/>
    <col min="13315" max="13317" width="28.28515625" style="3" customWidth="1"/>
    <col min="13318" max="13319" width="2.7109375" style="3" customWidth="1"/>
    <col min="13320" max="13320" width="8.85546875" style="3"/>
    <col min="13321" max="13321" width="6.7109375" style="3" customWidth="1"/>
    <col min="13322" max="13322" width="8.5703125" style="3" bestFit="1" customWidth="1"/>
    <col min="13323" max="13323" width="8" style="3" customWidth="1"/>
    <col min="13324" max="13324" width="5.7109375" style="3" customWidth="1"/>
    <col min="13325" max="13331" width="0" style="3" hidden="1" customWidth="1"/>
    <col min="13332" max="13568" width="8.85546875" style="3"/>
    <col min="13569" max="13570" width="2.7109375" style="3" customWidth="1"/>
    <col min="13571" max="13573" width="28.28515625" style="3" customWidth="1"/>
    <col min="13574" max="13575" width="2.7109375" style="3" customWidth="1"/>
    <col min="13576" max="13576" width="8.85546875" style="3"/>
    <col min="13577" max="13577" width="6.7109375" style="3" customWidth="1"/>
    <col min="13578" max="13578" width="8.5703125" style="3" bestFit="1" customWidth="1"/>
    <col min="13579" max="13579" width="8" style="3" customWidth="1"/>
    <col min="13580" max="13580" width="5.7109375" style="3" customWidth="1"/>
    <col min="13581" max="13587" width="0" style="3" hidden="1" customWidth="1"/>
    <col min="13588" max="13824" width="8.85546875" style="3"/>
    <col min="13825" max="13826" width="2.7109375" style="3" customWidth="1"/>
    <col min="13827" max="13829" width="28.28515625" style="3" customWidth="1"/>
    <col min="13830" max="13831" width="2.7109375" style="3" customWidth="1"/>
    <col min="13832" max="13832" width="8.85546875" style="3"/>
    <col min="13833" max="13833" width="6.7109375" style="3" customWidth="1"/>
    <col min="13834" max="13834" width="8.5703125" style="3" bestFit="1" customWidth="1"/>
    <col min="13835" max="13835" width="8" style="3" customWidth="1"/>
    <col min="13836" max="13836" width="5.7109375" style="3" customWidth="1"/>
    <col min="13837" max="13843" width="0" style="3" hidden="1" customWidth="1"/>
    <col min="13844" max="14080" width="8.85546875" style="3"/>
    <col min="14081" max="14082" width="2.7109375" style="3" customWidth="1"/>
    <col min="14083" max="14085" width="28.28515625" style="3" customWidth="1"/>
    <col min="14086" max="14087" width="2.7109375" style="3" customWidth="1"/>
    <col min="14088" max="14088" width="8.85546875" style="3"/>
    <col min="14089" max="14089" width="6.7109375" style="3" customWidth="1"/>
    <col min="14090" max="14090" width="8.5703125" style="3" bestFit="1" customWidth="1"/>
    <col min="14091" max="14091" width="8" style="3" customWidth="1"/>
    <col min="14092" max="14092" width="5.7109375" style="3" customWidth="1"/>
    <col min="14093" max="14099" width="0" style="3" hidden="1" customWidth="1"/>
    <col min="14100" max="14336" width="8.85546875" style="3"/>
    <col min="14337" max="14338" width="2.7109375" style="3" customWidth="1"/>
    <col min="14339" max="14341" width="28.28515625" style="3" customWidth="1"/>
    <col min="14342" max="14343" width="2.7109375" style="3" customWidth="1"/>
    <col min="14344" max="14344" width="8.85546875" style="3"/>
    <col min="14345" max="14345" width="6.7109375" style="3" customWidth="1"/>
    <col min="14346" max="14346" width="8.5703125" style="3" bestFit="1" customWidth="1"/>
    <col min="14347" max="14347" width="8" style="3" customWidth="1"/>
    <col min="14348" max="14348" width="5.7109375" style="3" customWidth="1"/>
    <col min="14349" max="14355" width="0" style="3" hidden="1" customWidth="1"/>
    <col min="14356" max="14592" width="8.85546875" style="3"/>
    <col min="14593" max="14594" width="2.7109375" style="3" customWidth="1"/>
    <col min="14595" max="14597" width="28.28515625" style="3" customWidth="1"/>
    <col min="14598" max="14599" width="2.7109375" style="3" customWidth="1"/>
    <col min="14600" max="14600" width="8.85546875" style="3"/>
    <col min="14601" max="14601" width="6.7109375" style="3" customWidth="1"/>
    <col min="14602" max="14602" width="8.5703125" style="3" bestFit="1" customWidth="1"/>
    <col min="14603" max="14603" width="8" style="3" customWidth="1"/>
    <col min="14604" max="14604" width="5.7109375" style="3" customWidth="1"/>
    <col min="14605" max="14611" width="0" style="3" hidden="1" customWidth="1"/>
    <col min="14612" max="14848" width="8.85546875" style="3"/>
    <col min="14849" max="14850" width="2.7109375" style="3" customWidth="1"/>
    <col min="14851" max="14853" width="28.28515625" style="3" customWidth="1"/>
    <col min="14854" max="14855" width="2.7109375" style="3" customWidth="1"/>
    <col min="14856" max="14856" width="8.85546875" style="3"/>
    <col min="14857" max="14857" width="6.7109375" style="3" customWidth="1"/>
    <col min="14858" max="14858" width="8.5703125" style="3" bestFit="1" customWidth="1"/>
    <col min="14859" max="14859" width="8" style="3" customWidth="1"/>
    <col min="14860" max="14860" width="5.7109375" style="3" customWidth="1"/>
    <col min="14861" max="14867" width="0" style="3" hidden="1" customWidth="1"/>
    <col min="14868" max="15104" width="8.85546875" style="3"/>
    <col min="15105" max="15106" width="2.7109375" style="3" customWidth="1"/>
    <col min="15107" max="15109" width="28.28515625" style="3" customWidth="1"/>
    <col min="15110" max="15111" width="2.7109375" style="3" customWidth="1"/>
    <col min="15112" max="15112" width="8.85546875" style="3"/>
    <col min="15113" max="15113" width="6.7109375" style="3" customWidth="1"/>
    <col min="15114" max="15114" width="8.5703125" style="3" bestFit="1" customWidth="1"/>
    <col min="15115" max="15115" width="8" style="3" customWidth="1"/>
    <col min="15116" max="15116" width="5.7109375" style="3" customWidth="1"/>
    <col min="15117" max="15123" width="0" style="3" hidden="1" customWidth="1"/>
    <col min="15124" max="15360" width="8.85546875" style="3"/>
    <col min="15361" max="15362" width="2.7109375" style="3" customWidth="1"/>
    <col min="15363" max="15365" width="28.28515625" style="3" customWidth="1"/>
    <col min="15366" max="15367" width="2.7109375" style="3" customWidth="1"/>
    <col min="15368" max="15368" width="8.85546875" style="3"/>
    <col min="15369" max="15369" width="6.7109375" style="3" customWidth="1"/>
    <col min="15370" max="15370" width="8.5703125" style="3" bestFit="1" customWidth="1"/>
    <col min="15371" max="15371" width="8" style="3" customWidth="1"/>
    <col min="15372" max="15372" width="5.7109375" style="3" customWidth="1"/>
    <col min="15373" max="15379" width="0" style="3" hidden="1" customWidth="1"/>
    <col min="15380" max="15616" width="8.85546875" style="3"/>
    <col min="15617" max="15618" width="2.7109375" style="3" customWidth="1"/>
    <col min="15619" max="15621" width="28.28515625" style="3" customWidth="1"/>
    <col min="15622" max="15623" width="2.7109375" style="3" customWidth="1"/>
    <col min="15624" max="15624" width="8.85546875" style="3"/>
    <col min="15625" max="15625" width="6.7109375" style="3" customWidth="1"/>
    <col min="15626" max="15626" width="8.5703125" style="3" bestFit="1" customWidth="1"/>
    <col min="15627" max="15627" width="8" style="3" customWidth="1"/>
    <col min="15628" max="15628" width="5.7109375" style="3" customWidth="1"/>
    <col min="15629" max="15635" width="0" style="3" hidden="1" customWidth="1"/>
    <col min="15636" max="15872" width="8.85546875" style="3"/>
    <col min="15873" max="15874" width="2.7109375" style="3" customWidth="1"/>
    <col min="15875" max="15877" width="28.28515625" style="3" customWidth="1"/>
    <col min="15878" max="15879" width="2.7109375" style="3" customWidth="1"/>
    <col min="15880" max="15880" width="8.85546875" style="3"/>
    <col min="15881" max="15881" width="6.7109375" style="3" customWidth="1"/>
    <col min="15882" max="15882" width="8.5703125" style="3" bestFit="1" customWidth="1"/>
    <col min="15883" max="15883" width="8" style="3" customWidth="1"/>
    <col min="15884" max="15884" width="5.7109375" style="3" customWidth="1"/>
    <col min="15885" max="15891" width="0" style="3" hidden="1" customWidth="1"/>
    <col min="15892" max="16128" width="8.85546875" style="3"/>
    <col min="16129" max="16130" width="2.7109375" style="3" customWidth="1"/>
    <col min="16131" max="16133" width="28.28515625" style="3" customWidth="1"/>
    <col min="16134" max="16135" width="2.7109375" style="3" customWidth="1"/>
    <col min="16136" max="16136" width="8.85546875" style="3"/>
    <col min="16137" max="16137" width="6.7109375" style="3" customWidth="1"/>
    <col min="16138" max="16138" width="8.5703125" style="3" bestFit="1" customWidth="1"/>
    <col min="16139" max="16139" width="8" style="3" customWidth="1"/>
    <col min="16140" max="16140" width="5.7109375" style="3" customWidth="1"/>
    <col min="16141" max="16147" width="0" style="3" hidden="1" customWidth="1"/>
    <col min="16148" max="16384" width="8.85546875" style="3"/>
  </cols>
  <sheetData>
    <row r="1" spans="1:13" ht="18">
      <c r="A1" s="277" t="s">
        <v>217</v>
      </c>
      <c r="B1" s="277"/>
      <c r="C1" s="277"/>
      <c r="D1" s="277"/>
      <c r="E1" s="277"/>
      <c r="F1" s="277"/>
      <c r="G1" s="277"/>
      <c r="H1" s="1"/>
      <c r="I1" s="1"/>
      <c r="J1" s="1"/>
      <c r="K1" s="1"/>
      <c r="L1" s="1"/>
      <c r="M1" s="2"/>
    </row>
    <row r="2" spans="1:13" ht="18">
      <c r="A2" s="277" t="s">
        <v>1</v>
      </c>
      <c r="B2" s="277"/>
      <c r="C2" s="277"/>
      <c r="D2" s="277"/>
      <c r="E2" s="277"/>
      <c r="F2" s="277"/>
      <c r="G2" s="277"/>
      <c r="H2" s="1"/>
      <c r="I2" s="1"/>
      <c r="J2" s="1"/>
      <c r="K2" s="1"/>
      <c r="L2" s="1"/>
      <c r="M2" s="2"/>
    </row>
    <row r="3" spans="1:13" ht="18">
      <c r="A3" s="2"/>
      <c r="B3" s="2"/>
      <c r="C3" s="2"/>
      <c r="D3" s="2"/>
      <c r="E3" s="2"/>
      <c r="F3" s="2"/>
      <c r="G3" s="2"/>
      <c r="H3" s="1"/>
      <c r="I3" s="1"/>
      <c r="J3" s="1"/>
      <c r="K3" s="1"/>
      <c r="L3" s="1"/>
      <c r="M3" s="2"/>
    </row>
    <row r="4" spans="1:13" ht="18">
      <c r="A4" s="277" t="s">
        <v>167</v>
      </c>
      <c r="B4" s="277"/>
      <c r="C4" s="277"/>
      <c r="D4" s="277"/>
      <c r="E4" s="277"/>
      <c r="F4" s="277"/>
      <c r="G4" s="277"/>
      <c r="H4" s="1"/>
      <c r="I4" s="1"/>
      <c r="J4" s="1"/>
      <c r="K4" s="1"/>
      <c r="L4" s="1"/>
      <c r="M4" s="2"/>
    </row>
    <row r="5" spans="1:13" ht="13.15" customHeight="1">
      <c r="A5" s="278" t="s">
        <v>168</v>
      </c>
      <c r="B5" s="278"/>
      <c r="C5" s="278"/>
      <c r="D5" s="278"/>
      <c r="E5" s="278"/>
      <c r="F5" s="278"/>
      <c r="G5" s="278"/>
      <c r="H5" s="4"/>
      <c r="I5" s="4"/>
      <c r="J5" s="4"/>
      <c r="K5" s="4"/>
    </row>
    <row r="6" spans="1:13" ht="13.15" customHeight="1">
      <c r="C6" s="186"/>
    </row>
    <row r="7" spans="1:13" s="6" customFormat="1" ht="13.15" customHeight="1">
      <c r="D7" s="7"/>
      <c r="E7" s="7"/>
      <c r="F7" s="7"/>
      <c r="G7" s="7"/>
      <c r="H7" s="7"/>
      <c r="I7" s="7"/>
    </row>
    <row r="8" spans="1:13" s="6" customFormat="1" ht="13.15" customHeight="1">
      <c r="A8" s="187">
        <v>10</v>
      </c>
      <c r="B8" s="188">
        <v>1</v>
      </c>
      <c r="C8" s="189" t="s">
        <v>39</v>
      </c>
      <c r="D8" s="7"/>
      <c r="E8" s="7"/>
      <c r="F8" s="7"/>
      <c r="G8" s="7"/>
      <c r="H8" s="7"/>
      <c r="I8" s="7"/>
    </row>
    <row r="9" spans="1:13" s="6" customFormat="1" ht="13.15" customHeight="1">
      <c r="A9" s="187"/>
      <c r="B9" s="188"/>
      <c r="C9" s="190"/>
      <c r="D9" s="7"/>
      <c r="E9" s="7"/>
      <c r="F9" s="7"/>
      <c r="G9" s="7"/>
      <c r="H9" s="7"/>
      <c r="I9" s="7"/>
    </row>
    <row r="10" spans="1:13" s="6" customFormat="1" ht="13.15" customHeight="1">
      <c r="A10" s="187"/>
      <c r="B10" s="188"/>
      <c r="C10" s="191">
        <v>13</v>
      </c>
      <c r="D10" s="189" t="s">
        <v>39</v>
      </c>
      <c r="E10" s="7"/>
      <c r="F10" s="7"/>
      <c r="G10" s="7"/>
      <c r="H10" s="7"/>
      <c r="I10" s="7"/>
    </row>
    <row r="11" spans="1:13" s="6" customFormat="1" ht="13.15" customHeight="1">
      <c r="A11" s="187"/>
      <c r="B11" s="188"/>
      <c r="C11" s="190"/>
      <c r="D11" s="257" t="s">
        <v>229</v>
      </c>
      <c r="E11" s="7"/>
      <c r="F11" s="7"/>
      <c r="G11" s="7"/>
      <c r="H11" s="7"/>
      <c r="I11" s="7"/>
    </row>
    <row r="12" spans="1:13" s="6" customFormat="1" ht="13.15" customHeight="1">
      <c r="A12" s="187">
        <v>40</v>
      </c>
      <c r="B12" s="188">
        <v>4</v>
      </c>
      <c r="C12" s="193" t="s">
        <v>27</v>
      </c>
      <c r="D12" s="194"/>
      <c r="E12" s="7"/>
      <c r="F12" s="7"/>
      <c r="G12" s="7"/>
      <c r="H12" s="7"/>
      <c r="I12" s="7"/>
    </row>
    <row r="13" spans="1:13" s="6" customFormat="1" ht="13.15" customHeight="1">
      <c r="A13" s="187"/>
      <c r="B13" s="188"/>
      <c r="D13" s="194"/>
      <c r="E13" s="7"/>
      <c r="F13" s="7"/>
      <c r="G13" s="7"/>
      <c r="H13" s="7"/>
      <c r="I13" s="7"/>
    </row>
    <row r="14" spans="1:13" s="6" customFormat="1" ht="13.15" customHeight="1">
      <c r="A14" s="187"/>
      <c r="B14" s="188"/>
      <c r="D14" s="258">
        <v>39</v>
      </c>
      <c r="E14" s="193" t="s">
        <v>46</v>
      </c>
      <c r="F14" s="196" t="s">
        <v>10</v>
      </c>
      <c r="G14" s="7"/>
      <c r="H14" s="7"/>
      <c r="I14" s="7"/>
    </row>
    <row r="15" spans="1:13" s="6" customFormat="1" ht="13.15" customHeight="1">
      <c r="A15" s="187"/>
      <c r="B15" s="188">
        <v>3</v>
      </c>
      <c r="C15" s="189" t="s">
        <v>52</v>
      </c>
      <c r="D15" s="194"/>
      <c r="E15" s="259" t="s">
        <v>229</v>
      </c>
      <c r="F15" s="198"/>
      <c r="G15" s="7"/>
      <c r="H15" s="7"/>
      <c r="I15" s="7"/>
    </row>
    <row r="16" spans="1:13" s="6" customFormat="1" ht="13.15" customHeight="1">
      <c r="A16" s="187">
        <v>30</v>
      </c>
      <c r="B16" s="188"/>
      <c r="C16" s="199"/>
      <c r="D16" s="194"/>
      <c r="E16" s="7"/>
      <c r="F16" s="7"/>
      <c r="G16" s="7"/>
      <c r="H16" s="7"/>
      <c r="I16" s="7"/>
    </row>
    <row r="17" spans="1:9" s="6" customFormat="1" ht="13.15" customHeight="1">
      <c r="A17" s="187"/>
      <c r="B17" s="188"/>
      <c r="C17" s="191">
        <v>26</v>
      </c>
      <c r="D17" s="193" t="s">
        <v>46</v>
      </c>
      <c r="E17" s="7"/>
      <c r="F17" s="7"/>
      <c r="G17" s="7"/>
      <c r="H17" s="7"/>
      <c r="I17" s="7"/>
    </row>
    <row r="18" spans="1:9" s="6" customFormat="1" ht="13.15" customHeight="1">
      <c r="A18" s="187"/>
      <c r="B18" s="188"/>
      <c r="C18" s="190"/>
      <c r="D18" s="259" t="s">
        <v>229</v>
      </c>
      <c r="E18" s="7"/>
      <c r="F18" s="7"/>
      <c r="G18" s="7"/>
      <c r="H18" s="7"/>
      <c r="I18" s="7"/>
    </row>
    <row r="19" spans="1:9" s="6" customFormat="1" ht="13.15" customHeight="1">
      <c r="A19" s="187"/>
      <c r="B19" s="188">
        <v>2</v>
      </c>
      <c r="C19" s="193" t="s">
        <v>46</v>
      </c>
      <c r="D19" s="260">
        <v>39</v>
      </c>
      <c r="E19" s="189" t="s">
        <v>39</v>
      </c>
      <c r="F19" s="196" t="s">
        <v>11</v>
      </c>
      <c r="G19" s="7"/>
      <c r="H19" s="7"/>
      <c r="I19" s="7"/>
    </row>
    <row r="20" spans="1:9" s="6" customFormat="1" ht="13.15" customHeight="1">
      <c r="A20" s="187">
        <v>20</v>
      </c>
      <c r="D20" s="7"/>
      <c r="E20" s="7"/>
      <c r="G20" s="7"/>
      <c r="H20" s="7"/>
      <c r="I20" s="7"/>
    </row>
    <row r="21" spans="1:9" s="6" customFormat="1" ht="13.15" customHeight="1">
      <c r="D21" s="7"/>
      <c r="E21" s="7"/>
      <c r="G21" s="7"/>
      <c r="H21" s="7"/>
      <c r="I21" s="7"/>
    </row>
    <row r="22" spans="1:9" s="6" customFormat="1" ht="13.15" customHeight="1">
      <c r="C22" s="201">
        <v>13</v>
      </c>
      <c r="D22" s="7"/>
      <c r="E22" s="7"/>
      <c r="G22" s="7"/>
      <c r="H22" s="7"/>
      <c r="I22" s="7"/>
    </row>
    <row r="23" spans="1:9" s="6" customFormat="1" ht="13.15" customHeight="1">
      <c r="D23" s="189" t="s">
        <v>27</v>
      </c>
      <c r="E23" s="198"/>
      <c r="G23" s="7"/>
      <c r="H23" s="7"/>
      <c r="I23" s="7"/>
    </row>
    <row r="24" spans="1:9" s="6" customFormat="1" ht="13.15" customHeight="1">
      <c r="D24" s="194"/>
      <c r="E24" s="7"/>
      <c r="F24" s="7"/>
      <c r="G24" s="7"/>
      <c r="H24" s="7"/>
      <c r="I24" s="7"/>
    </row>
    <row r="25" spans="1:9" s="6" customFormat="1" ht="13.15" customHeight="1">
      <c r="D25" s="194"/>
      <c r="E25" s="7"/>
      <c r="F25" s="7"/>
      <c r="G25" s="7"/>
      <c r="H25" s="7"/>
      <c r="I25" s="7"/>
    </row>
    <row r="26" spans="1:9" s="6" customFormat="1" ht="13.15" customHeight="1">
      <c r="D26" s="258">
        <v>52</v>
      </c>
      <c r="E26" s="189" t="s">
        <v>52</v>
      </c>
      <c r="F26" s="7"/>
      <c r="G26" s="7"/>
      <c r="H26" s="7"/>
      <c r="I26" s="7"/>
    </row>
    <row r="27" spans="1:9" s="6" customFormat="1" ht="13.15" customHeight="1">
      <c r="D27" s="194"/>
      <c r="E27" s="259" t="s">
        <v>229</v>
      </c>
      <c r="F27" s="196" t="s">
        <v>9</v>
      </c>
      <c r="G27" s="7"/>
      <c r="H27" s="7"/>
      <c r="I27" s="7"/>
    </row>
    <row r="28" spans="1:9" s="6" customFormat="1" ht="13.15" customHeight="1">
      <c r="D28" s="194"/>
      <c r="E28" s="7"/>
      <c r="F28" s="7"/>
      <c r="G28" s="7"/>
      <c r="H28" s="7"/>
      <c r="I28" s="7"/>
    </row>
    <row r="29" spans="1:9" s="6" customFormat="1" ht="13.15" customHeight="1">
      <c r="D29" s="189" t="s">
        <v>52</v>
      </c>
      <c r="E29" s="241"/>
      <c r="G29" s="7"/>
      <c r="H29" s="7"/>
      <c r="I29" s="7"/>
    </row>
    <row r="30" spans="1:9" s="6" customFormat="1" ht="13.15" customHeight="1">
      <c r="C30" s="201">
        <v>26</v>
      </c>
      <c r="D30" s="260">
        <v>52</v>
      </c>
      <c r="E30" s="198"/>
      <c r="F30" s="7"/>
      <c r="G30" s="7"/>
      <c r="H30" s="7"/>
    </row>
    <row r="31" spans="1:9" s="6" customFormat="1" ht="13.15" customHeight="1">
      <c r="D31" s="7"/>
      <c r="E31" s="198"/>
      <c r="F31" s="7"/>
      <c r="G31" s="7"/>
      <c r="H31" s="7"/>
      <c r="I31" s="7"/>
    </row>
    <row r="32" spans="1:9" s="6" customFormat="1" ht="13.15" customHeight="1">
      <c r="D32" s="7"/>
      <c r="E32" s="189" t="s">
        <v>27</v>
      </c>
      <c r="F32" s="198"/>
      <c r="G32" s="7"/>
      <c r="H32" s="7"/>
      <c r="I32" s="7"/>
    </row>
    <row r="33" spans="1:14" s="6" customFormat="1" ht="13.15" customHeight="1">
      <c r="E33" s="7"/>
      <c r="F33" s="196" t="s">
        <v>12</v>
      </c>
      <c r="G33" s="7"/>
      <c r="H33" s="7"/>
      <c r="I33" s="7"/>
    </row>
    <row r="34" spans="1:14" s="6" customFormat="1" ht="13.15" customHeight="1">
      <c r="D34" s="60"/>
      <c r="E34" s="7"/>
      <c r="F34" s="7"/>
      <c r="G34" s="7"/>
      <c r="H34" s="7"/>
      <c r="I34" s="7"/>
    </row>
    <row r="35" spans="1:14" s="6" customFormat="1" ht="13.15" customHeight="1">
      <c r="D35" s="51"/>
      <c r="E35" s="59"/>
      <c r="G35" s="7"/>
      <c r="H35" s="7"/>
      <c r="I35" s="7"/>
    </row>
    <row r="36" spans="1:14" s="6" customFormat="1" ht="13.15" hidden="1" customHeight="1" outlineLevel="1">
      <c r="D36" s="51"/>
      <c r="E36" s="203"/>
      <c r="F36" s="7"/>
      <c r="G36" s="7"/>
      <c r="H36" s="7"/>
      <c r="I36" s="7"/>
    </row>
    <row r="37" spans="1:14" s="6" customFormat="1" ht="18" hidden="1" customHeight="1" outlineLevel="1">
      <c r="A37" s="204" t="s">
        <v>169</v>
      </c>
      <c r="B37" s="204"/>
      <c r="C37" s="204"/>
      <c r="D37" s="51"/>
      <c r="E37" s="203"/>
      <c r="F37" s="204"/>
      <c r="G37" s="204"/>
      <c r="H37" s="7"/>
      <c r="I37" s="7"/>
    </row>
    <row r="38" spans="1:14" s="6" customFormat="1" ht="13.15" hidden="1" customHeight="1" outlineLevel="1">
      <c r="A38" s="3"/>
      <c r="B38" s="5" t="s">
        <v>168</v>
      </c>
      <c r="C38" s="5"/>
      <c r="D38" s="51"/>
      <c r="E38" s="51"/>
      <c r="F38" s="5"/>
      <c r="G38" s="5"/>
      <c r="H38" s="7"/>
      <c r="I38" s="7"/>
    </row>
    <row r="39" spans="1:14" s="6" customFormat="1" ht="13.15" hidden="1" customHeight="1" outlineLevel="1">
      <c r="D39" s="51"/>
      <c r="E39" s="59"/>
      <c r="F39" s="7"/>
      <c r="G39" s="7"/>
      <c r="H39" s="7"/>
      <c r="I39" s="7"/>
    </row>
    <row r="40" spans="1:14" ht="18" hidden="1" customHeight="1" outlineLevel="1">
      <c r="B40" s="57"/>
      <c r="C40" s="202" t="s">
        <v>63</v>
      </c>
      <c r="E40" s="203"/>
      <c r="F40" s="61"/>
      <c r="G40" s="62"/>
      <c r="H40" s="63"/>
      <c r="I40" s="59"/>
      <c r="J40" s="57"/>
      <c r="K40" s="57"/>
    </row>
    <row r="41" spans="1:14" ht="13.9" hidden="1" customHeight="1" outlineLevel="1">
      <c r="B41" s="64">
        <v>1</v>
      </c>
      <c r="C41" s="65" t="s">
        <v>64</v>
      </c>
      <c r="E41" s="203"/>
      <c r="F41" s="68"/>
      <c r="I41" s="59"/>
      <c r="J41" s="57"/>
      <c r="K41" s="57"/>
      <c r="M41" s="3">
        <v>10</v>
      </c>
      <c r="N41" s="3">
        <v>50</v>
      </c>
    </row>
    <row r="42" spans="1:14" ht="12.75" hidden="1" customHeight="1" outlineLevel="1">
      <c r="B42" s="64">
        <v>2</v>
      </c>
      <c r="C42" s="65" t="s">
        <v>65</v>
      </c>
      <c r="E42" s="67"/>
      <c r="F42" s="68"/>
      <c r="I42" s="59"/>
      <c r="J42" s="57"/>
      <c r="K42" s="57"/>
      <c r="M42" s="3">
        <v>20</v>
      </c>
      <c r="N42" s="3">
        <v>60</v>
      </c>
    </row>
    <row r="43" spans="1:14" ht="12.75" hidden="1" customHeight="1" outlineLevel="1">
      <c r="B43" s="72"/>
      <c r="E43" s="203"/>
    </row>
    <row r="44" spans="1:14" ht="18" hidden="1" customHeight="1" outlineLevel="1">
      <c r="B44" s="64"/>
      <c r="C44" s="202" t="s">
        <v>63</v>
      </c>
      <c r="F44" s="61"/>
      <c r="G44" s="62"/>
    </row>
    <row r="45" spans="1:14" ht="12.75" hidden="1" customHeight="1" outlineLevel="1">
      <c r="B45" s="64">
        <v>3</v>
      </c>
      <c r="C45" s="65" t="s">
        <v>66</v>
      </c>
      <c r="E45" s="59"/>
      <c r="F45" s="68"/>
      <c r="M45" s="3">
        <v>30</v>
      </c>
      <c r="N45" s="3">
        <v>70</v>
      </c>
    </row>
    <row r="46" spans="1:14" ht="12.75" hidden="1" customHeight="1" outlineLevel="1">
      <c r="B46" s="64"/>
      <c r="C46" s="65"/>
      <c r="E46" s="67"/>
      <c r="F46" s="68"/>
    </row>
    <row r="47" spans="1:14" ht="14.25" hidden="1" customHeight="1" outlineLevel="1">
      <c r="B47" s="64"/>
      <c r="C47" s="202" t="s">
        <v>63</v>
      </c>
      <c r="E47" s="67"/>
      <c r="F47" s="68"/>
    </row>
    <row r="48" spans="1:14" ht="12.75" hidden="1" customHeight="1" outlineLevel="1">
      <c r="B48" s="64">
        <v>4</v>
      </c>
      <c r="C48" s="65" t="s">
        <v>67</v>
      </c>
      <c r="F48" s="68"/>
      <c r="M48" s="3">
        <v>40</v>
      </c>
      <c r="N48" s="3">
        <v>80</v>
      </c>
    </row>
    <row r="49" spans="2:7" ht="12.75" hidden="1" customHeight="1" outlineLevel="1">
      <c r="B49" s="72"/>
    </row>
    <row r="50" spans="2:7" ht="18" hidden="1" customHeight="1" outlineLevel="1">
      <c r="B50" s="64"/>
      <c r="C50" s="58"/>
      <c r="F50" s="61"/>
      <c r="G50" s="62"/>
    </row>
    <row r="51" spans="2:7" ht="14.25" hidden="1" customHeight="1" outlineLevel="1">
      <c r="B51" s="64">
        <v>5</v>
      </c>
      <c r="C51" s="65"/>
      <c r="F51" s="68"/>
    </row>
    <row r="52" spans="2:7" ht="14.25" hidden="1" customHeight="1" outlineLevel="1">
      <c r="B52" s="64">
        <v>6</v>
      </c>
      <c r="C52" s="65"/>
      <c r="F52" s="68"/>
    </row>
    <row r="53" spans="2:7" ht="12.75" hidden="1" customHeight="1" outlineLevel="1"/>
    <row r="54" spans="2:7" ht="12.75" hidden="1" customHeight="1" outlineLevel="1">
      <c r="E54" s="6"/>
    </row>
    <row r="55" spans="2:7" collapsed="1">
      <c r="E55" s="6"/>
    </row>
    <row r="56" spans="2:7">
      <c r="B56" s="54" t="s">
        <v>17</v>
      </c>
      <c r="C56" s="6"/>
      <c r="D56" s="6" t="s">
        <v>170</v>
      </c>
      <c r="F56" s="55"/>
      <c r="G56" s="56"/>
    </row>
    <row r="57" spans="2:7">
      <c r="B57" s="54"/>
      <c r="C57" s="6"/>
      <c r="D57" s="6" t="s">
        <v>171</v>
      </c>
      <c r="F57" s="55"/>
      <c r="G57" s="56"/>
    </row>
  </sheetData>
  <mergeCells count="4">
    <mergeCell ref="A1:G1"/>
    <mergeCell ref="A2:G2"/>
    <mergeCell ref="A4:G4"/>
    <mergeCell ref="A5:G5"/>
  </mergeCells>
  <conditionalFormatting sqref="E40 E43">
    <cfRule type="expression" dxfId="67" priority="2" stopIfTrue="1">
      <formula>ISERR(E40)</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9"/>
  <sheetViews>
    <sheetView workbookViewId="0">
      <selection activeCell="C71" sqref="C71"/>
    </sheetView>
  </sheetViews>
  <sheetFormatPr defaultColWidth="8.7109375" defaultRowHeight="12.75" outlineLevelCol="1"/>
  <cols>
    <col min="1" max="1" width="4.7109375" style="3" customWidth="1"/>
    <col min="2" max="2" width="34.42578125" style="3" bestFit="1" customWidth="1"/>
    <col min="3" max="6" width="6.7109375" style="51" customWidth="1"/>
    <col min="7" max="7" width="7.28515625" style="51" customWidth="1"/>
    <col min="8" max="10" width="6.7109375" style="51" customWidth="1"/>
    <col min="11" max="11" width="8.5703125" style="3" bestFit="1" customWidth="1"/>
    <col min="12" max="12" width="8" style="3" customWidth="1"/>
    <col min="13" max="13" width="0.5703125" style="3" customWidth="1"/>
    <col min="14" max="20" width="4.7109375" style="3" hidden="1" customWidth="1" outlineLevel="1"/>
    <col min="21" max="21" width="3" style="3" hidden="1" customWidth="1" outlineLevel="1"/>
    <col min="22" max="22" width="4.28515625" style="3" hidden="1" customWidth="1" outlineLevel="1"/>
    <col min="23" max="23" width="3.5703125" style="3" hidden="1" customWidth="1" outlineLevel="1"/>
    <col min="24" max="29" width="4.28515625" style="3" hidden="1" customWidth="1" outlineLevel="1"/>
    <col min="30" max="30" width="8.7109375" style="3" customWidth="1" collapsed="1"/>
    <col min="31" max="16384" width="8.7109375" style="3"/>
  </cols>
  <sheetData>
    <row r="1" spans="1:32" ht="18">
      <c r="A1" s="277" t="s">
        <v>0</v>
      </c>
      <c r="B1" s="277"/>
      <c r="C1" s="277"/>
      <c r="D1" s="277"/>
      <c r="E1" s="277"/>
      <c r="F1" s="277"/>
      <c r="G1" s="277"/>
      <c r="H1" s="277"/>
      <c r="I1" s="277"/>
      <c r="J1" s="277"/>
      <c r="K1" s="277"/>
      <c r="L1" s="277"/>
      <c r="M1" s="1"/>
      <c r="N1" s="225"/>
    </row>
    <row r="2" spans="1:32" ht="18">
      <c r="A2" s="277" t="s">
        <v>1</v>
      </c>
      <c r="B2" s="277"/>
      <c r="C2" s="277"/>
      <c r="D2" s="277"/>
      <c r="E2" s="277"/>
      <c r="F2" s="277"/>
      <c r="G2" s="277"/>
      <c r="H2" s="277"/>
      <c r="I2" s="277"/>
      <c r="J2" s="277"/>
      <c r="K2" s="277"/>
      <c r="L2" s="277"/>
      <c r="M2" s="1"/>
      <c r="N2" s="225"/>
    </row>
    <row r="3" spans="1:32">
      <c r="A3" s="278" t="s">
        <v>2</v>
      </c>
      <c r="B3" s="278"/>
      <c r="C3" s="278"/>
      <c r="D3" s="278"/>
      <c r="E3" s="278"/>
      <c r="F3" s="278"/>
      <c r="G3" s="278"/>
      <c r="H3" s="278"/>
      <c r="I3" s="278"/>
      <c r="J3" s="278"/>
      <c r="K3" s="278"/>
      <c r="L3" s="278"/>
    </row>
    <row r="4" spans="1:32">
      <c r="A4" s="278" t="s">
        <v>3</v>
      </c>
      <c r="B4" s="278"/>
      <c r="C4" s="278"/>
      <c r="D4" s="278"/>
      <c r="E4" s="278"/>
      <c r="F4" s="278"/>
      <c r="G4" s="278"/>
      <c r="H4" s="278"/>
      <c r="I4" s="278"/>
      <c r="J4" s="278"/>
      <c r="K4" s="278"/>
      <c r="L4" s="278"/>
      <c r="M4" s="4"/>
      <c r="N4" s="226"/>
    </row>
    <row r="5" spans="1:32" ht="13.5" thickBot="1">
      <c r="A5" s="6"/>
      <c r="B5" s="6"/>
      <c r="C5" s="7"/>
      <c r="D5" s="7"/>
      <c r="E5" s="7"/>
      <c r="F5" s="7"/>
      <c r="G5" s="7"/>
      <c r="H5" s="7"/>
      <c r="I5" s="7"/>
      <c r="J5" s="7"/>
      <c r="K5" s="6"/>
    </row>
    <row r="6" spans="1:32" ht="17.25" thickTop="1" thickBot="1">
      <c r="A6" s="8" t="s">
        <v>4</v>
      </c>
      <c r="B6" s="8" t="s">
        <v>5</v>
      </c>
      <c r="C6" s="9">
        <v>1</v>
      </c>
      <c r="D6" s="9">
        <v>2</v>
      </c>
      <c r="E6" s="9">
        <v>3</v>
      </c>
      <c r="F6" s="9">
        <v>4</v>
      </c>
      <c r="G6" s="9">
        <v>5</v>
      </c>
      <c r="H6" s="9">
        <v>6</v>
      </c>
      <c r="I6" s="9">
        <v>7</v>
      </c>
      <c r="J6" s="10">
        <v>8</v>
      </c>
      <c r="K6" s="8" t="s">
        <v>6</v>
      </c>
      <c r="L6" s="8" t="s">
        <v>7</v>
      </c>
      <c r="AF6"/>
    </row>
    <row r="7" spans="1:32" ht="15.75" thickTop="1">
      <c r="A7" s="11"/>
      <c r="B7" s="11"/>
      <c r="C7" s="12"/>
      <c r="D7" s="12"/>
      <c r="E7" s="12"/>
      <c r="F7" s="12"/>
      <c r="G7" s="12"/>
      <c r="H7" s="12"/>
      <c r="I7" s="12"/>
      <c r="J7" s="12"/>
      <c r="K7" s="11"/>
      <c r="L7" s="11"/>
      <c r="M7" s="11"/>
      <c r="N7" s="11"/>
      <c r="AF7"/>
    </row>
    <row r="8" spans="1:32" ht="15.75">
      <c r="A8" s="279" t="s">
        <v>172</v>
      </c>
      <c r="B8" s="279"/>
      <c r="C8" s="279"/>
      <c r="D8" s="279"/>
      <c r="E8" s="279"/>
      <c r="F8" s="279"/>
      <c r="G8" s="279"/>
      <c r="H8" s="279"/>
      <c r="I8" s="279"/>
      <c r="J8" s="279"/>
      <c r="K8" s="279"/>
      <c r="L8" s="279"/>
      <c r="M8" s="13"/>
      <c r="N8" s="227"/>
      <c r="O8" s="15"/>
      <c r="U8" s="16"/>
      <c r="V8" s="16">
        <v>1</v>
      </c>
      <c r="W8" s="16">
        <v>2</v>
      </c>
      <c r="X8" s="16">
        <v>3</v>
      </c>
      <c r="Y8" s="16">
        <v>4</v>
      </c>
      <c r="Z8" s="16">
        <v>5</v>
      </c>
      <c r="AA8" s="16">
        <v>6</v>
      </c>
      <c r="AB8" s="16">
        <v>7</v>
      </c>
      <c r="AC8" s="16">
        <v>8</v>
      </c>
      <c r="AF8"/>
    </row>
    <row r="9" spans="1:32" ht="15">
      <c r="A9" s="6"/>
      <c r="B9" s="6"/>
      <c r="C9" s="7"/>
      <c r="D9" s="7"/>
      <c r="E9" s="7"/>
      <c r="F9" s="7"/>
      <c r="G9" s="7"/>
      <c r="H9" s="7"/>
      <c r="I9" s="7"/>
      <c r="J9" s="7"/>
      <c r="K9" s="6"/>
      <c r="L9" s="6"/>
      <c r="M9" s="6"/>
      <c r="N9" s="6"/>
      <c r="O9" s="17"/>
      <c r="U9" s="18"/>
      <c r="V9" s="18"/>
      <c r="W9" s="18"/>
      <c r="X9" s="18"/>
      <c r="Y9" s="18"/>
      <c r="Z9" s="18"/>
      <c r="AA9" s="18"/>
      <c r="AB9" s="18"/>
      <c r="AC9" s="18"/>
      <c r="AF9"/>
    </row>
    <row r="10" spans="1:32" ht="15" customHeight="1">
      <c r="A10" s="268">
        <v>1</v>
      </c>
      <c r="B10" s="19"/>
      <c r="C10" s="20"/>
      <c r="D10" s="243">
        <v>2</v>
      </c>
      <c r="E10" s="243" t="s">
        <v>211</v>
      </c>
      <c r="F10" s="243">
        <v>2</v>
      </c>
      <c r="G10" s="243">
        <v>2</v>
      </c>
      <c r="H10" s="243">
        <v>2</v>
      </c>
      <c r="I10" s="243">
        <v>2</v>
      </c>
      <c r="J10" s="243">
        <v>2</v>
      </c>
      <c r="K10" s="320" t="s">
        <v>35</v>
      </c>
      <c r="L10" s="320" t="s">
        <v>9</v>
      </c>
      <c r="N10" s="3">
        <v>250</v>
      </c>
      <c r="O10" s="3">
        <v>170</v>
      </c>
      <c r="P10" s="3">
        <v>210</v>
      </c>
      <c r="Q10" s="3">
        <v>10</v>
      </c>
      <c r="R10" s="3">
        <v>50</v>
      </c>
      <c r="S10" s="3">
        <v>90</v>
      </c>
      <c r="T10" s="3">
        <v>130</v>
      </c>
      <c r="U10" s="16">
        <v>1</v>
      </c>
      <c r="V10" s="18"/>
      <c r="W10" s="18" t="s">
        <v>20</v>
      </c>
      <c r="X10" s="18" t="s">
        <v>21</v>
      </c>
      <c r="Y10" s="18" t="s">
        <v>22</v>
      </c>
      <c r="Z10" s="18" t="s">
        <v>23</v>
      </c>
      <c r="AA10" s="18" t="s">
        <v>24</v>
      </c>
      <c r="AB10" s="18" t="s">
        <v>25</v>
      </c>
      <c r="AC10" s="18" t="s">
        <v>26</v>
      </c>
      <c r="AE10"/>
      <c r="AF10"/>
    </row>
    <row r="11" spans="1:32" ht="15" customHeight="1">
      <c r="A11" s="316"/>
      <c r="B11" s="22" t="s">
        <v>175</v>
      </c>
      <c r="C11" s="23"/>
      <c r="D11" s="246" t="s">
        <v>32</v>
      </c>
      <c r="E11" s="246" t="s">
        <v>47</v>
      </c>
      <c r="F11" s="246" t="s">
        <v>40</v>
      </c>
      <c r="G11" s="246" t="s">
        <v>30</v>
      </c>
      <c r="H11" s="246" t="s">
        <v>32</v>
      </c>
      <c r="I11" s="246" t="s">
        <v>32</v>
      </c>
      <c r="J11" s="246" t="s">
        <v>32</v>
      </c>
      <c r="K11" s="321"/>
      <c r="L11" s="321"/>
      <c r="N11" s="3">
        <v>250</v>
      </c>
      <c r="O11" s="3">
        <v>170</v>
      </c>
      <c r="P11" s="3">
        <v>210</v>
      </c>
      <c r="Q11" s="3">
        <v>10</v>
      </c>
      <c r="R11" s="3">
        <v>50</v>
      </c>
      <c r="S11" s="3">
        <v>90</v>
      </c>
      <c r="T11" s="3">
        <v>130</v>
      </c>
      <c r="U11" s="16"/>
      <c r="V11" s="18"/>
      <c r="W11" s="18">
        <v>25</v>
      </c>
      <c r="X11" s="18">
        <v>17</v>
      </c>
      <c r="Y11" s="18">
        <v>21</v>
      </c>
      <c r="Z11" s="18">
        <v>1</v>
      </c>
      <c r="AA11" s="18">
        <v>5</v>
      </c>
      <c r="AB11" s="18">
        <v>9</v>
      </c>
      <c r="AC11" s="18">
        <v>13</v>
      </c>
      <c r="AF11"/>
    </row>
    <row r="12" spans="1:32" ht="15" customHeight="1">
      <c r="A12" s="316"/>
      <c r="B12" s="22"/>
      <c r="C12" s="23"/>
      <c r="D12" s="245">
        <v>1</v>
      </c>
      <c r="E12" s="245">
        <v>1</v>
      </c>
      <c r="F12" s="245">
        <v>1</v>
      </c>
      <c r="G12" s="245">
        <v>2</v>
      </c>
      <c r="H12" s="245">
        <v>2</v>
      </c>
      <c r="I12" s="245">
        <v>2</v>
      </c>
      <c r="J12" s="245">
        <v>2</v>
      </c>
      <c r="K12" s="321"/>
      <c r="L12" s="321"/>
      <c r="N12" s="3">
        <v>450</v>
      </c>
      <c r="O12" s="3">
        <v>500</v>
      </c>
      <c r="P12" s="3">
        <v>540</v>
      </c>
      <c r="Q12" s="3">
        <v>430</v>
      </c>
      <c r="R12" s="3">
        <v>310</v>
      </c>
      <c r="S12" s="3">
        <v>390</v>
      </c>
      <c r="T12" s="3">
        <v>350</v>
      </c>
      <c r="U12" s="16"/>
      <c r="V12" s="18"/>
      <c r="W12" s="18"/>
      <c r="X12" s="18"/>
      <c r="Y12" s="18"/>
      <c r="Z12" s="18"/>
      <c r="AA12" s="18"/>
      <c r="AB12" s="18"/>
      <c r="AC12" s="18"/>
      <c r="AF12"/>
    </row>
    <row r="13" spans="1:32" ht="15" customHeight="1">
      <c r="A13" s="317"/>
      <c r="B13" s="22"/>
      <c r="C13" s="26"/>
      <c r="D13" s="247" t="s">
        <v>29</v>
      </c>
      <c r="E13" s="247" t="s">
        <v>29</v>
      </c>
      <c r="F13" s="247" t="s">
        <v>28</v>
      </c>
      <c r="G13" s="247" t="s">
        <v>30</v>
      </c>
      <c r="H13" s="247" t="s">
        <v>32</v>
      </c>
      <c r="I13" s="247" t="s">
        <v>30</v>
      </c>
      <c r="J13" s="247" t="s">
        <v>47</v>
      </c>
      <c r="K13" s="322"/>
      <c r="L13" s="322"/>
      <c r="N13" s="3">
        <v>450</v>
      </c>
      <c r="O13" s="3">
        <v>500</v>
      </c>
      <c r="P13" s="3">
        <v>540</v>
      </c>
      <c r="Q13" s="3">
        <v>430</v>
      </c>
      <c r="R13" s="3">
        <v>310</v>
      </c>
      <c r="S13" s="3">
        <v>390</v>
      </c>
      <c r="T13" s="3">
        <v>350</v>
      </c>
      <c r="U13" s="16"/>
      <c r="V13" s="18"/>
      <c r="W13" s="18">
        <v>45</v>
      </c>
      <c r="X13" s="18">
        <v>50</v>
      </c>
      <c r="Y13" s="18">
        <v>54</v>
      </c>
      <c r="Z13" s="18">
        <v>43</v>
      </c>
      <c r="AA13" s="18">
        <v>31</v>
      </c>
      <c r="AB13" s="18">
        <v>39</v>
      </c>
      <c r="AC13" s="18">
        <v>35</v>
      </c>
      <c r="AF13"/>
    </row>
    <row r="14" spans="1:32" ht="15" customHeight="1">
      <c r="A14" s="268">
        <v>2</v>
      </c>
      <c r="B14" s="19"/>
      <c r="C14" s="243">
        <v>1</v>
      </c>
      <c r="D14" s="248"/>
      <c r="E14" s="243">
        <v>1</v>
      </c>
      <c r="F14" s="243">
        <v>1</v>
      </c>
      <c r="G14" s="243">
        <v>2</v>
      </c>
      <c r="H14" s="243">
        <v>2</v>
      </c>
      <c r="I14" s="243">
        <v>2</v>
      </c>
      <c r="J14" s="243">
        <v>2</v>
      </c>
      <c r="K14" s="271">
        <v>21</v>
      </c>
      <c r="L14" s="274" t="s">
        <v>12</v>
      </c>
      <c r="O14" s="3">
        <v>220</v>
      </c>
      <c r="P14" s="3">
        <v>180</v>
      </c>
      <c r="Q14" s="3">
        <v>60</v>
      </c>
      <c r="R14" s="3">
        <v>20</v>
      </c>
      <c r="S14" s="3">
        <v>140</v>
      </c>
      <c r="T14" s="3">
        <v>100</v>
      </c>
      <c r="U14" s="16">
        <v>2</v>
      </c>
      <c r="V14" s="18"/>
      <c r="W14" s="18"/>
      <c r="X14" s="18" t="s">
        <v>33</v>
      </c>
      <c r="Y14" s="18" t="s">
        <v>34</v>
      </c>
      <c r="Z14" s="18" t="s">
        <v>35</v>
      </c>
      <c r="AA14" s="18" t="s">
        <v>36</v>
      </c>
      <c r="AB14" s="18" t="s">
        <v>37</v>
      </c>
      <c r="AC14" s="18" t="s">
        <v>38</v>
      </c>
    </row>
    <row r="15" spans="1:32" ht="12.75" customHeight="1">
      <c r="A15" s="316"/>
      <c r="B15" s="22" t="s">
        <v>179</v>
      </c>
      <c r="C15" s="246" t="s">
        <v>28</v>
      </c>
      <c r="D15" s="249"/>
      <c r="E15" s="246" t="s">
        <v>28</v>
      </c>
      <c r="F15" s="246" t="s">
        <v>31</v>
      </c>
      <c r="G15" s="246" t="s">
        <v>32</v>
      </c>
      <c r="H15" s="246" t="s">
        <v>47</v>
      </c>
      <c r="I15" s="246" t="s">
        <v>47</v>
      </c>
      <c r="J15" s="246" t="s">
        <v>40</v>
      </c>
      <c r="K15" s="272"/>
      <c r="L15" s="318"/>
      <c r="O15" s="3">
        <v>220</v>
      </c>
      <c r="P15" s="3">
        <v>180</v>
      </c>
      <c r="Q15" s="3">
        <v>60</v>
      </c>
      <c r="R15" s="3">
        <v>20</v>
      </c>
      <c r="S15" s="3">
        <v>140</v>
      </c>
      <c r="T15" s="3">
        <v>100</v>
      </c>
      <c r="U15" s="16"/>
      <c r="V15" s="18"/>
      <c r="W15" s="18"/>
      <c r="X15" s="18">
        <v>22</v>
      </c>
      <c r="Y15" s="18">
        <v>18</v>
      </c>
      <c r="Z15" s="18">
        <v>6</v>
      </c>
      <c r="AA15" s="18">
        <v>2</v>
      </c>
      <c r="AB15" s="18">
        <v>14</v>
      </c>
      <c r="AC15" s="18">
        <v>10</v>
      </c>
    </row>
    <row r="16" spans="1:32" ht="15" customHeight="1">
      <c r="A16" s="316"/>
      <c r="B16" s="22"/>
      <c r="C16" s="245">
        <v>2</v>
      </c>
      <c r="D16" s="250"/>
      <c r="E16" s="245">
        <v>1</v>
      </c>
      <c r="F16" s="245">
        <v>1</v>
      </c>
      <c r="G16" s="245">
        <v>2</v>
      </c>
      <c r="H16" s="245">
        <v>1</v>
      </c>
      <c r="I16" s="245">
        <v>2</v>
      </c>
      <c r="J16" s="245">
        <v>1</v>
      </c>
      <c r="K16" s="272"/>
      <c r="L16" s="318"/>
      <c r="O16" s="3">
        <v>530</v>
      </c>
      <c r="P16" s="3">
        <v>490</v>
      </c>
      <c r="Q16" s="3">
        <v>330</v>
      </c>
      <c r="R16" s="3">
        <v>370</v>
      </c>
      <c r="S16" s="3">
        <v>290</v>
      </c>
      <c r="T16" s="3">
        <v>410</v>
      </c>
      <c r="U16" s="16"/>
      <c r="V16" s="18"/>
      <c r="W16" s="18"/>
      <c r="X16" s="18"/>
      <c r="Y16" s="18"/>
      <c r="Z16" s="18"/>
      <c r="AA16" s="18"/>
      <c r="AB16" s="18"/>
      <c r="AC16" s="18"/>
    </row>
    <row r="17" spans="1:29" ht="12.75" customHeight="1">
      <c r="A17" s="317"/>
      <c r="B17" s="22"/>
      <c r="C17" s="247" t="s">
        <v>40</v>
      </c>
      <c r="D17" s="251"/>
      <c r="E17" s="244" t="s">
        <v>28</v>
      </c>
      <c r="F17" s="244" t="s">
        <v>53</v>
      </c>
      <c r="G17" s="247" t="s">
        <v>32</v>
      </c>
      <c r="H17" s="244" t="s">
        <v>29</v>
      </c>
      <c r="I17" s="244" t="s">
        <v>30</v>
      </c>
      <c r="J17" s="246" t="s">
        <v>31</v>
      </c>
      <c r="K17" s="273"/>
      <c r="L17" s="319"/>
      <c r="O17" s="3">
        <v>530</v>
      </c>
      <c r="P17" s="3">
        <v>490</v>
      </c>
      <c r="Q17" s="3">
        <v>330</v>
      </c>
      <c r="R17" s="3">
        <v>370</v>
      </c>
      <c r="S17" s="3">
        <v>290</v>
      </c>
      <c r="T17" s="3">
        <v>410</v>
      </c>
      <c r="U17" s="16"/>
      <c r="V17" s="18"/>
      <c r="W17" s="18"/>
      <c r="X17" s="18">
        <v>53</v>
      </c>
      <c r="Y17" s="18">
        <v>49</v>
      </c>
      <c r="Z17" s="18">
        <v>33</v>
      </c>
      <c r="AA17" s="18">
        <v>37</v>
      </c>
      <c r="AB17" s="18">
        <v>29</v>
      </c>
      <c r="AC17" s="18">
        <v>41</v>
      </c>
    </row>
    <row r="18" spans="1:29" ht="15" customHeight="1">
      <c r="A18" s="268">
        <v>3</v>
      </c>
      <c r="B18" s="19"/>
      <c r="C18" s="243">
        <v>1</v>
      </c>
      <c r="D18" s="243">
        <v>2</v>
      </c>
      <c r="E18" s="20"/>
      <c r="F18" s="21">
        <v>2</v>
      </c>
      <c r="G18" s="21">
        <v>2</v>
      </c>
      <c r="H18" s="21">
        <v>2</v>
      </c>
      <c r="I18" s="21">
        <v>2</v>
      </c>
      <c r="J18" s="245">
        <v>2</v>
      </c>
      <c r="K18" s="271">
        <v>26</v>
      </c>
      <c r="L18" s="274" t="s">
        <v>11</v>
      </c>
      <c r="P18" s="3">
        <v>260</v>
      </c>
      <c r="Q18" s="3">
        <v>110</v>
      </c>
      <c r="R18" s="3">
        <v>150</v>
      </c>
      <c r="S18" s="3">
        <v>30</v>
      </c>
      <c r="T18" s="3">
        <v>70</v>
      </c>
      <c r="U18" s="16">
        <v>3</v>
      </c>
      <c r="V18" s="18"/>
      <c r="W18" s="18"/>
      <c r="X18" s="18"/>
      <c r="Y18" s="18" t="s">
        <v>41</v>
      </c>
      <c r="Z18" s="18" t="s">
        <v>42</v>
      </c>
      <c r="AA18" s="18" t="s">
        <v>43</v>
      </c>
      <c r="AB18" s="18" t="s">
        <v>44</v>
      </c>
      <c r="AC18" s="18" t="s">
        <v>45</v>
      </c>
    </row>
    <row r="19" spans="1:29" ht="12.75" customHeight="1">
      <c r="A19" s="316"/>
      <c r="B19" s="22" t="s">
        <v>178</v>
      </c>
      <c r="C19" s="244" t="s">
        <v>31</v>
      </c>
      <c r="D19" s="244" t="s">
        <v>32</v>
      </c>
      <c r="E19" s="30"/>
      <c r="F19" s="240" t="s">
        <v>32</v>
      </c>
      <c r="G19" s="240" t="s">
        <v>30</v>
      </c>
      <c r="H19" s="240" t="s">
        <v>30</v>
      </c>
      <c r="I19" s="240" t="s">
        <v>32</v>
      </c>
      <c r="J19" s="246" t="s">
        <v>30</v>
      </c>
      <c r="K19" s="272"/>
      <c r="L19" s="318"/>
      <c r="P19" s="3">
        <v>260</v>
      </c>
      <c r="Q19" s="3">
        <v>110</v>
      </c>
      <c r="R19" s="3">
        <v>150</v>
      </c>
      <c r="S19" s="3">
        <v>30</v>
      </c>
      <c r="T19" s="3">
        <v>70</v>
      </c>
      <c r="U19" s="16"/>
      <c r="V19" s="18"/>
      <c r="W19" s="18"/>
      <c r="X19" s="18"/>
      <c r="Y19" s="18">
        <v>26</v>
      </c>
      <c r="Z19" s="18">
        <v>11</v>
      </c>
      <c r="AA19" s="18">
        <v>15</v>
      </c>
      <c r="AB19" s="18">
        <v>3</v>
      </c>
      <c r="AC19" s="18">
        <v>7</v>
      </c>
    </row>
    <row r="20" spans="1:29" ht="15" customHeight="1">
      <c r="A20" s="316"/>
      <c r="B20" s="22"/>
      <c r="C20" s="243">
        <v>2</v>
      </c>
      <c r="D20" s="243">
        <v>2</v>
      </c>
      <c r="E20" s="23"/>
      <c r="F20" s="245">
        <v>1</v>
      </c>
      <c r="G20" s="252">
        <v>2</v>
      </c>
      <c r="H20" s="245">
        <v>2</v>
      </c>
      <c r="I20" s="245">
        <v>2</v>
      </c>
      <c r="J20" s="245">
        <v>2</v>
      </c>
      <c r="K20" s="272"/>
      <c r="L20" s="318"/>
      <c r="P20" s="3">
        <v>460</v>
      </c>
      <c r="Q20" s="3">
        <v>300</v>
      </c>
      <c r="R20" s="3">
        <v>420</v>
      </c>
      <c r="S20" s="3">
        <v>340</v>
      </c>
      <c r="T20" s="3">
        <v>380</v>
      </c>
      <c r="U20" s="16"/>
      <c r="V20" s="18"/>
      <c r="W20" s="18"/>
      <c r="X20" s="18"/>
      <c r="Y20" s="18"/>
      <c r="Z20" s="18"/>
      <c r="AA20" s="18"/>
      <c r="AB20" s="18"/>
      <c r="AC20" s="18"/>
    </row>
    <row r="21" spans="1:29" ht="12.75" customHeight="1">
      <c r="A21" s="317"/>
      <c r="B21" s="22"/>
      <c r="C21" s="246" t="s">
        <v>40</v>
      </c>
      <c r="D21" s="246" t="s">
        <v>32</v>
      </c>
      <c r="E21" s="26"/>
      <c r="F21" s="244" t="s">
        <v>53</v>
      </c>
      <c r="G21" s="24" t="s">
        <v>32</v>
      </c>
      <c r="H21" s="247" t="s">
        <v>32</v>
      </c>
      <c r="I21" s="247" t="s">
        <v>30</v>
      </c>
      <c r="J21" s="247" t="s">
        <v>30</v>
      </c>
      <c r="K21" s="273"/>
      <c r="L21" s="319"/>
      <c r="P21" s="3">
        <v>460</v>
      </c>
      <c r="Q21" s="3">
        <v>300</v>
      </c>
      <c r="R21" s="3">
        <v>420</v>
      </c>
      <c r="S21" s="3">
        <v>340</v>
      </c>
      <c r="T21" s="3">
        <v>380</v>
      </c>
      <c r="U21" s="16"/>
      <c r="V21" s="18"/>
      <c r="W21" s="18"/>
      <c r="X21" s="18"/>
      <c r="Y21" s="18">
        <v>46</v>
      </c>
      <c r="Z21" s="18">
        <v>30</v>
      </c>
      <c r="AA21" s="18">
        <v>42</v>
      </c>
      <c r="AB21" s="18">
        <v>34</v>
      </c>
      <c r="AC21" s="18">
        <v>38</v>
      </c>
    </row>
    <row r="22" spans="1:29" ht="15" customHeight="1">
      <c r="A22" s="268">
        <v>4</v>
      </c>
      <c r="B22" s="19"/>
      <c r="C22" s="245">
        <v>1</v>
      </c>
      <c r="D22" s="25">
        <v>2</v>
      </c>
      <c r="E22" s="28">
        <v>1</v>
      </c>
      <c r="F22" s="20"/>
      <c r="G22" s="21">
        <v>2</v>
      </c>
      <c r="H22" s="243">
        <v>2</v>
      </c>
      <c r="I22" s="243">
        <v>2</v>
      </c>
      <c r="J22" s="243">
        <v>2</v>
      </c>
      <c r="K22" s="271">
        <v>26</v>
      </c>
      <c r="L22" s="274" t="s">
        <v>10</v>
      </c>
      <c r="Q22" s="3">
        <v>160</v>
      </c>
      <c r="R22" s="3">
        <v>120</v>
      </c>
      <c r="S22" s="3">
        <v>80</v>
      </c>
      <c r="T22" s="3">
        <v>40</v>
      </c>
      <c r="U22" s="16">
        <v>4</v>
      </c>
      <c r="V22" s="18"/>
      <c r="W22" s="18"/>
      <c r="X22" s="18"/>
      <c r="Y22" s="18"/>
      <c r="Z22" s="18" t="s">
        <v>48</v>
      </c>
      <c r="AA22" s="18" t="s">
        <v>49</v>
      </c>
      <c r="AB22" s="18" t="s">
        <v>50</v>
      </c>
      <c r="AC22" s="18" t="s">
        <v>51</v>
      </c>
    </row>
    <row r="23" spans="1:29" ht="12.75" customHeight="1">
      <c r="A23" s="316"/>
      <c r="B23" s="22" t="s">
        <v>176</v>
      </c>
      <c r="C23" s="246" t="s">
        <v>29</v>
      </c>
      <c r="D23" s="27" t="s">
        <v>47</v>
      </c>
      <c r="E23" s="29" t="s">
        <v>28</v>
      </c>
      <c r="F23" s="30"/>
      <c r="G23" s="24" t="s">
        <v>30</v>
      </c>
      <c r="H23" s="246" t="s">
        <v>32</v>
      </c>
      <c r="I23" s="246" t="s">
        <v>32</v>
      </c>
      <c r="J23" s="246" t="s">
        <v>32</v>
      </c>
      <c r="K23" s="272"/>
      <c r="L23" s="318"/>
      <c r="Q23" s="3">
        <v>160</v>
      </c>
      <c r="R23" s="3">
        <v>120</v>
      </c>
      <c r="S23" s="3">
        <v>80</v>
      </c>
      <c r="T23" s="3">
        <v>40</v>
      </c>
      <c r="U23" s="16"/>
      <c r="V23" s="18"/>
      <c r="W23" s="18"/>
      <c r="X23" s="18"/>
      <c r="Y23" s="18"/>
      <c r="Z23" s="18">
        <v>16</v>
      </c>
      <c r="AA23" s="18">
        <v>12</v>
      </c>
      <c r="AB23" s="18">
        <v>8</v>
      </c>
      <c r="AC23" s="18">
        <v>4</v>
      </c>
    </row>
    <row r="24" spans="1:29" ht="15" customHeight="1">
      <c r="A24" s="316"/>
      <c r="B24" s="22"/>
      <c r="C24" s="245">
        <v>2</v>
      </c>
      <c r="D24" s="21">
        <v>2</v>
      </c>
      <c r="E24" s="21">
        <v>2</v>
      </c>
      <c r="F24" s="23"/>
      <c r="G24" s="243">
        <v>2</v>
      </c>
      <c r="H24" s="245">
        <v>2</v>
      </c>
      <c r="I24" s="245">
        <v>2</v>
      </c>
      <c r="J24" s="245">
        <v>2</v>
      </c>
      <c r="K24" s="272"/>
      <c r="L24" s="318"/>
      <c r="Q24" s="3">
        <v>400</v>
      </c>
      <c r="R24" s="3">
        <v>360</v>
      </c>
      <c r="S24" s="3">
        <v>440</v>
      </c>
      <c r="T24" s="3">
        <v>320</v>
      </c>
      <c r="U24" s="16"/>
      <c r="V24" s="18"/>
      <c r="W24" s="18"/>
      <c r="X24" s="18"/>
      <c r="Y24" s="18"/>
      <c r="Z24" s="18"/>
      <c r="AA24" s="18"/>
      <c r="AB24" s="18"/>
      <c r="AC24" s="18"/>
    </row>
    <row r="25" spans="1:29" ht="12.75" customHeight="1">
      <c r="A25" s="317"/>
      <c r="B25" s="22"/>
      <c r="C25" s="244" t="s">
        <v>32</v>
      </c>
      <c r="D25" s="24" t="s">
        <v>30</v>
      </c>
      <c r="E25" s="24" t="s">
        <v>30</v>
      </c>
      <c r="F25" s="26"/>
      <c r="G25" s="247" t="s">
        <v>32</v>
      </c>
      <c r="H25" s="247" t="s">
        <v>40</v>
      </c>
      <c r="I25" s="247" t="s">
        <v>30</v>
      </c>
      <c r="J25" s="247" t="s">
        <v>40</v>
      </c>
      <c r="K25" s="273"/>
      <c r="L25" s="319"/>
      <c r="Q25" s="3">
        <v>400</v>
      </c>
      <c r="R25" s="3">
        <v>360</v>
      </c>
      <c r="S25" s="3">
        <v>440</v>
      </c>
      <c r="T25" s="3">
        <v>320</v>
      </c>
      <c r="U25" s="16"/>
      <c r="V25" s="18"/>
      <c r="W25" s="18"/>
      <c r="X25" s="18"/>
      <c r="Y25" s="18"/>
      <c r="Z25" s="18">
        <v>40</v>
      </c>
      <c r="AA25" s="18">
        <v>36</v>
      </c>
      <c r="AB25" s="18">
        <v>44</v>
      </c>
      <c r="AC25" s="18">
        <v>32</v>
      </c>
    </row>
    <row r="26" spans="1:29" ht="15" customHeight="1">
      <c r="A26" s="268">
        <v>5</v>
      </c>
      <c r="B26" s="19"/>
      <c r="C26" s="243">
        <v>1</v>
      </c>
      <c r="D26" s="243">
        <v>1</v>
      </c>
      <c r="E26" s="243">
        <v>1</v>
      </c>
      <c r="F26" s="28">
        <v>1</v>
      </c>
      <c r="G26" s="20"/>
      <c r="H26" s="243">
        <v>1</v>
      </c>
      <c r="I26" s="243">
        <v>2</v>
      </c>
      <c r="J26" s="28">
        <v>1</v>
      </c>
      <c r="K26" s="271">
        <v>18</v>
      </c>
      <c r="L26" s="274" t="s">
        <v>13</v>
      </c>
      <c r="R26" s="3">
        <v>270</v>
      </c>
      <c r="S26" s="3">
        <v>190</v>
      </c>
      <c r="T26" s="3">
        <v>230</v>
      </c>
      <c r="U26" s="16">
        <v>5</v>
      </c>
      <c r="V26" s="18"/>
      <c r="W26" s="18"/>
      <c r="X26" s="18"/>
      <c r="Y26" s="18"/>
      <c r="Z26" s="18"/>
      <c r="AA26" s="18" t="s">
        <v>54</v>
      </c>
      <c r="AB26" s="18" t="s">
        <v>55</v>
      </c>
      <c r="AC26" s="18" t="s">
        <v>56</v>
      </c>
    </row>
    <row r="27" spans="1:29" ht="12.75" customHeight="1">
      <c r="A27" s="316"/>
      <c r="B27" s="22" t="s">
        <v>182</v>
      </c>
      <c r="C27" s="246" t="s">
        <v>53</v>
      </c>
      <c r="D27" s="246" t="s">
        <v>28</v>
      </c>
      <c r="E27" s="246" t="s">
        <v>53</v>
      </c>
      <c r="F27" s="218" t="s">
        <v>53</v>
      </c>
      <c r="G27" s="30"/>
      <c r="H27" s="244" t="s">
        <v>28</v>
      </c>
      <c r="I27" s="246" t="s">
        <v>40</v>
      </c>
      <c r="J27" s="29" t="s">
        <v>53</v>
      </c>
      <c r="K27" s="272"/>
      <c r="L27" s="318"/>
      <c r="R27" s="3">
        <v>270</v>
      </c>
      <c r="S27" s="3">
        <v>190</v>
      </c>
      <c r="T27" s="3">
        <v>230</v>
      </c>
      <c r="U27" s="16"/>
      <c r="V27" s="18"/>
      <c r="W27" s="18"/>
      <c r="X27" s="18"/>
      <c r="Y27" s="18"/>
      <c r="Z27" s="18"/>
      <c r="AA27" s="18">
        <v>27</v>
      </c>
      <c r="AB27" s="18">
        <v>19</v>
      </c>
      <c r="AC27" s="18">
        <v>23</v>
      </c>
    </row>
    <row r="28" spans="1:29" ht="15" customHeight="1">
      <c r="A28" s="316"/>
      <c r="B28" s="22"/>
      <c r="C28" s="25">
        <v>1</v>
      </c>
      <c r="D28" s="245">
        <v>1</v>
      </c>
      <c r="E28" s="245">
        <v>1</v>
      </c>
      <c r="F28" s="245">
        <v>1</v>
      </c>
      <c r="G28" s="23"/>
      <c r="H28" s="243">
        <v>2</v>
      </c>
      <c r="I28" s="25">
        <v>2</v>
      </c>
      <c r="J28" s="243">
        <v>2</v>
      </c>
      <c r="K28" s="272"/>
      <c r="L28" s="318"/>
      <c r="R28" s="3">
        <v>520</v>
      </c>
      <c r="S28" s="3">
        <v>550</v>
      </c>
      <c r="T28" s="3">
        <v>480</v>
      </c>
      <c r="U28" s="16"/>
      <c r="V28" s="18"/>
      <c r="W28" s="18"/>
      <c r="X28" s="18"/>
      <c r="Y28" s="18"/>
      <c r="Z28" s="18"/>
      <c r="AA28" s="18"/>
      <c r="AB28" s="18"/>
      <c r="AC28" s="18"/>
    </row>
    <row r="29" spans="1:29" ht="12.75" customHeight="1">
      <c r="A29" s="317"/>
      <c r="B29" s="22"/>
      <c r="C29" s="29" t="s">
        <v>53</v>
      </c>
      <c r="D29" s="247" t="s">
        <v>28</v>
      </c>
      <c r="E29" s="247" t="s">
        <v>28</v>
      </c>
      <c r="F29" s="247" t="s">
        <v>28</v>
      </c>
      <c r="G29" s="26"/>
      <c r="H29" s="246" t="s">
        <v>47</v>
      </c>
      <c r="I29" s="27" t="s">
        <v>14</v>
      </c>
      <c r="J29" s="244" t="s">
        <v>32</v>
      </c>
      <c r="K29" s="273"/>
      <c r="L29" s="319"/>
      <c r="R29" s="3">
        <v>520</v>
      </c>
      <c r="S29" s="3">
        <v>550</v>
      </c>
      <c r="T29" s="3">
        <v>480</v>
      </c>
      <c r="U29" s="16"/>
      <c r="V29" s="18"/>
      <c r="W29" s="18"/>
      <c r="X29" s="18"/>
      <c r="Y29" s="18"/>
      <c r="Z29" s="18"/>
      <c r="AA29" s="18">
        <v>52</v>
      </c>
      <c r="AB29" s="18">
        <v>55</v>
      </c>
      <c r="AC29" s="18">
        <v>48</v>
      </c>
    </row>
    <row r="30" spans="1:29" ht="15" customHeight="1">
      <c r="A30" s="268">
        <v>6</v>
      </c>
      <c r="B30" s="19"/>
      <c r="C30" s="243">
        <v>1</v>
      </c>
      <c r="D30" s="243">
        <v>1</v>
      </c>
      <c r="E30" s="243">
        <v>1</v>
      </c>
      <c r="F30" s="28">
        <v>1</v>
      </c>
      <c r="G30" s="243">
        <v>2</v>
      </c>
      <c r="H30" s="20"/>
      <c r="I30" s="243">
        <v>2</v>
      </c>
      <c r="J30" s="243">
        <v>1</v>
      </c>
      <c r="K30" s="271">
        <v>18</v>
      </c>
      <c r="L30" s="274" t="s">
        <v>15</v>
      </c>
      <c r="S30" s="3">
        <v>240</v>
      </c>
      <c r="T30" s="3">
        <v>200</v>
      </c>
      <c r="U30" s="16">
        <v>6</v>
      </c>
      <c r="V30" s="18"/>
      <c r="W30" s="18"/>
      <c r="X30" s="18"/>
      <c r="Y30" s="18"/>
      <c r="Z30" s="18"/>
      <c r="AA30" s="18"/>
      <c r="AB30" s="18" t="s">
        <v>58</v>
      </c>
      <c r="AC30" s="18" t="s">
        <v>59</v>
      </c>
    </row>
    <row r="31" spans="1:29" ht="12.75" customHeight="1">
      <c r="A31" s="316"/>
      <c r="B31" s="22" t="s">
        <v>46</v>
      </c>
      <c r="C31" s="246" t="s">
        <v>28</v>
      </c>
      <c r="D31" s="246" t="s">
        <v>31</v>
      </c>
      <c r="E31" s="246" t="s">
        <v>53</v>
      </c>
      <c r="F31" s="246" t="s">
        <v>28</v>
      </c>
      <c r="G31" s="246" t="s">
        <v>32</v>
      </c>
      <c r="H31" s="30"/>
      <c r="I31" s="246" t="s">
        <v>32</v>
      </c>
      <c r="J31" s="246" t="s">
        <v>31</v>
      </c>
      <c r="K31" s="272"/>
      <c r="L31" s="318"/>
      <c r="S31" s="3">
        <v>240</v>
      </c>
      <c r="T31" s="3">
        <v>200</v>
      </c>
      <c r="U31" s="16"/>
      <c r="V31" s="18"/>
      <c r="W31" s="18"/>
      <c r="X31" s="18"/>
      <c r="Y31" s="18"/>
      <c r="Z31" s="18"/>
      <c r="AA31" s="18"/>
      <c r="AB31" s="18">
        <v>24</v>
      </c>
      <c r="AC31" s="18">
        <v>20</v>
      </c>
    </row>
    <row r="32" spans="1:29" ht="15" customHeight="1">
      <c r="A32" s="316"/>
      <c r="B32" s="22"/>
      <c r="C32" s="245">
        <v>1</v>
      </c>
      <c r="D32" s="245">
        <v>2</v>
      </c>
      <c r="E32" s="245">
        <v>1</v>
      </c>
      <c r="F32" s="245">
        <v>1</v>
      </c>
      <c r="G32" s="243">
        <v>1</v>
      </c>
      <c r="H32" s="23"/>
      <c r="I32" s="25">
        <v>2</v>
      </c>
      <c r="J32" s="245">
        <v>1</v>
      </c>
      <c r="K32" s="272"/>
      <c r="L32" s="318"/>
      <c r="S32" s="3">
        <v>470</v>
      </c>
      <c r="T32" s="3">
        <v>560</v>
      </c>
      <c r="U32" s="16"/>
      <c r="V32" s="18"/>
      <c r="W32" s="18"/>
      <c r="X32" s="18"/>
      <c r="Y32" s="18"/>
      <c r="Z32" s="18"/>
      <c r="AA32" s="18"/>
      <c r="AB32" s="18"/>
      <c r="AC32" s="18"/>
    </row>
    <row r="33" spans="1:29" ht="12.75" customHeight="1">
      <c r="A33" s="317"/>
      <c r="B33" s="22"/>
      <c r="C33" s="247" t="s">
        <v>28</v>
      </c>
      <c r="D33" s="247" t="s">
        <v>40</v>
      </c>
      <c r="E33" s="247" t="s">
        <v>28</v>
      </c>
      <c r="F33" s="246" t="s">
        <v>29</v>
      </c>
      <c r="G33" s="246" t="s">
        <v>31</v>
      </c>
      <c r="H33" s="26"/>
      <c r="I33" s="27" t="s">
        <v>14</v>
      </c>
      <c r="J33" s="246" t="s">
        <v>29</v>
      </c>
      <c r="K33" s="273"/>
      <c r="L33" s="319"/>
      <c r="S33" s="3">
        <v>470</v>
      </c>
      <c r="T33" s="3">
        <v>560</v>
      </c>
      <c r="U33" s="16"/>
      <c r="V33" s="18"/>
      <c r="W33" s="18"/>
      <c r="X33" s="18"/>
      <c r="Y33" s="18"/>
      <c r="Z33" s="18"/>
      <c r="AA33" s="18"/>
      <c r="AB33" s="18">
        <v>47</v>
      </c>
      <c r="AC33" s="18">
        <v>56</v>
      </c>
    </row>
    <row r="34" spans="1:29" ht="15" customHeight="1">
      <c r="A34" s="268">
        <v>7</v>
      </c>
      <c r="B34" s="31"/>
      <c r="C34" s="243">
        <v>1</v>
      </c>
      <c r="D34" s="243">
        <v>1</v>
      </c>
      <c r="E34" s="243">
        <v>1</v>
      </c>
      <c r="F34" s="243">
        <v>1</v>
      </c>
      <c r="G34" s="245">
        <v>1</v>
      </c>
      <c r="H34" s="243">
        <v>1</v>
      </c>
      <c r="I34" s="20"/>
      <c r="J34" s="243" t="s">
        <v>210</v>
      </c>
      <c r="K34" s="271">
        <v>11</v>
      </c>
      <c r="L34" s="274" t="s">
        <v>173</v>
      </c>
      <c r="T34" s="3">
        <v>280</v>
      </c>
      <c r="U34" s="16">
        <v>7</v>
      </c>
      <c r="V34" s="18"/>
      <c r="W34" s="18"/>
      <c r="X34" s="18"/>
      <c r="Y34" s="18"/>
      <c r="Z34" s="18"/>
      <c r="AA34" s="18"/>
      <c r="AB34" s="18"/>
      <c r="AC34" s="18" t="s">
        <v>61</v>
      </c>
    </row>
    <row r="35" spans="1:29" ht="12.75" customHeight="1">
      <c r="A35" s="316"/>
      <c r="B35" s="32" t="s">
        <v>184</v>
      </c>
      <c r="C35" s="244" t="s">
        <v>28</v>
      </c>
      <c r="D35" s="244" t="s">
        <v>31</v>
      </c>
      <c r="E35" s="244" t="s">
        <v>28</v>
      </c>
      <c r="F35" s="244" t="s">
        <v>28</v>
      </c>
      <c r="G35" s="246" t="s">
        <v>29</v>
      </c>
      <c r="H35" s="246" t="s">
        <v>28</v>
      </c>
      <c r="I35" s="30"/>
      <c r="J35" s="246" t="s">
        <v>53</v>
      </c>
      <c r="K35" s="272"/>
      <c r="L35" s="318"/>
      <c r="T35" s="3">
        <v>280</v>
      </c>
      <c r="U35" s="16"/>
      <c r="V35" s="18"/>
      <c r="W35" s="18"/>
      <c r="X35" s="18"/>
      <c r="Y35" s="18"/>
      <c r="Z35" s="18"/>
      <c r="AA35" s="18"/>
      <c r="AB35" s="18"/>
      <c r="AC35" s="18">
        <v>28</v>
      </c>
    </row>
    <row r="36" spans="1:29" ht="15" customHeight="1">
      <c r="A36" s="316"/>
      <c r="B36" s="32"/>
      <c r="C36" s="243" t="s">
        <v>210</v>
      </c>
      <c r="D36" s="243" t="s">
        <v>210</v>
      </c>
      <c r="E36" s="243" t="s">
        <v>210</v>
      </c>
      <c r="F36" s="243" t="s">
        <v>210</v>
      </c>
      <c r="G36" s="245">
        <v>0</v>
      </c>
      <c r="H36" s="25">
        <v>0</v>
      </c>
      <c r="I36" s="23"/>
      <c r="J36" s="25">
        <v>0</v>
      </c>
      <c r="K36" s="272"/>
      <c r="L36" s="318"/>
      <c r="T36" s="3">
        <v>510</v>
      </c>
      <c r="U36" s="16"/>
      <c r="V36" s="18"/>
      <c r="W36" s="18"/>
      <c r="X36" s="18"/>
      <c r="Y36" s="18"/>
      <c r="Z36" s="18"/>
      <c r="AA36" s="18"/>
      <c r="AB36" s="18"/>
      <c r="AC36" s="18"/>
    </row>
    <row r="37" spans="1:29" ht="12.75" customHeight="1">
      <c r="A37" s="317"/>
      <c r="B37" s="216"/>
      <c r="C37" s="244" t="s">
        <v>53</v>
      </c>
      <c r="D37" s="244" t="s">
        <v>53</v>
      </c>
      <c r="E37" s="244" t="s">
        <v>53</v>
      </c>
      <c r="F37" s="244" t="s">
        <v>53</v>
      </c>
      <c r="G37" s="247" t="s">
        <v>14</v>
      </c>
      <c r="H37" s="27" t="s">
        <v>14</v>
      </c>
      <c r="I37" s="26"/>
      <c r="J37" s="27" t="s">
        <v>14</v>
      </c>
      <c r="K37" s="273"/>
      <c r="L37" s="319"/>
      <c r="T37" s="3">
        <v>510</v>
      </c>
      <c r="U37" s="16"/>
      <c r="V37" s="18"/>
      <c r="W37" s="18"/>
      <c r="X37" s="18"/>
      <c r="Y37" s="18"/>
      <c r="Z37" s="18"/>
      <c r="AA37" s="18"/>
      <c r="AB37" s="18"/>
      <c r="AC37" s="18">
        <v>51</v>
      </c>
    </row>
    <row r="38" spans="1:29" ht="15" customHeight="1">
      <c r="A38" s="268">
        <v>8</v>
      </c>
      <c r="B38" s="19"/>
      <c r="C38" s="243">
        <v>1</v>
      </c>
      <c r="D38" s="243" t="s">
        <v>210</v>
      </c>
      <c r="E38" s="243" t="s">
        <v>210</v>
      </c>
      <c r="F38" s="243" t="s">
        <v>210</v>
      </c>
      <c r="G38" s="243" t="s">
        <v>211</v>
      </c>
      <c r="H38" s="243" t="s">
        <v>211</v>
      </c>
      <c r="I38" s="243" t="s">
        <v>211</v>
      </c>
      <c r="J38" s="20"/>
      <c r="K38" s="271">
        <v>20</v>
      </c>
      <c r="L38" s="274" t="s">
        <v>16</v>
      </c>
      <c r="U38" s="16">
        <v>8</v>
      </c>
      <c r="V38" s="18"/>
      <c r="W38" s="18"/>
      <c r="X38" s="18"/>
      <c r="Y38" s="18"/>
      <c r="Z38" s="18"/>
      <c r="AA38" s="18"/>
      <c r="AB38" s="18"/>
      <c r="AC38" s="18"/>
    </row>
    <row r="39" spans="1:29" ht="12.75" customHeight="1">
      <c r="A39" s="316"/>
      <c r="B39" s="22" t="s">
        <v>181</v>
      </c>
      <c r="C39" s="246" t="s">
        <v>28</v>
      </c>
      <c r="D39" s="246" t="s">
        <v>29</v>
      </c>
      <c r="E39" s="246" t="s">
        <v>53</v>
      </c>
      <c r="F39" s="246" t="s">
        <v>28</v>
      </c>
      <c r="G39" s="246" t="s">
        <v>30</v>
      </c>
      <c r="H39" s="246" t="s">
        <v>47</v>
      </c>
      <c r="I39" s="246" t="s">
        <v>30</v>
      </c>
      <c r="J39" s="30"/>
      <c r="K39" s="272"/>
      <c r="L39" s="318"/>
      <c r="U39" s="16"/>
      <c r="V39" s="18"/>
      <c r="W39" s="18"/>
      <c r="X39" s="18"/>
      <c r="Y39" s="18"/>
      <c r="Z39" s="18"/>
      <c r="AA39" s="18"/>
      <c r="AB39" s="18"/>
      <c r="AC39" s="18"/>
    </row>
    <row r="40" spans="1:29" ht="15" customHeight="1">
      <c r="A40" s="316"/>
      <c r="B40" s="22"/>
      <c r="C40" s="245" t="s">
        <v>210</v>
      </c>
      <c r="D40" s="245" t="s">
        <v>211</v>
      </c>
      <c r="E40" s="245" t="s">
        <v>210</v>
      </c>
      <c r="F40" s="245" t="s">
        <v>210</v>
      </c>
      <c r="G40" s="245" t="s">
        <v>210</v>
      </c>
      <c r="H40" s="245" t="s">
        <v>211</v>
      </c>
      <c r="I40" s="245">
        <v>2</v>
      </c>
      <c r="J40" s="23"/>
      <c r="K40" s="272"/>
      <c r="L40" s="318"/>
      <c r="U40" s="16"/>
      <c r="V40" s="18"/>
      <c r="W40" s="18"/>
      <c r="X40" s="18"/>
      <c r="Y40" s="18"/>
      <c r="Z40" s="18"/>
      <c r="AA40" s="18"/>
      <c r="AB40" s="18"/>
      <c r="AC40" s="18"/>
    </row>
    <row r="41" spans="1:29" ht="12.75" customHeight="1">
      <c r="A41" s="317"/>
      <c r="B41" s="217"/>
      <c r="C41" s="246" t="s">
        <v>31</v>
      </c>
      <c r="D41" s="246" t="s">
        <v>47</v>
      </c>
      <c r="E41" s="246" t="s">
        <v>53</v>
      </c>
      <c r="F41" s="246" t="s">
        <v>29</v>
      </c>
      <c r="G41" s="246" t="s">
        <v>28</v>
      </c>
      <c r="H41" s="246" t="s">
        <v>40</v>
      </c>
      <c r="I41" s="246" t="s">
        <v>14</v>
      </c>
      <c r="J41" s="219"/>
      <c r="K41" s="273"/>
      <c r="L41" s="319"/>
      <c r="U41" s="16"/>
      <c r="V41" s="18"/>
      <c r="W41" s="18"/>
      <c r="X41" s="18"/>
      <c r="Y41" s="18"/>
      <c r="Z41" s="18"/>
      <c r="AA41" s="18"/>
      <c r="AB41" s="18"/>
      <c r="AC41" s="18"/>
    </row>
    <row r="42" spans="1:29">
      <c r="J42" s="52"/>
      <c r="X42" s="53"/>
      <c r="Y42" s="53"/>
      <c r="Z42" s="53"/>
    </row>
    <row r="43" spans="1:29">
      <c r="X43" s="53"/>
      <c r="Y43" s="53"/>
      <c r="Z43" s="53"/>
    </row>
    <row r="47" spans="1:29">
      <c r="A47" s="54" t="s">
        <v>17</v>
      </c>
      <c r="B47" s="6"/>
      <c r="C47" s="6" t="s">
        <v>170</v>
      </c>
      <c r="D47" s="6"/>
      <c r="E47" s="55"/>
      <c r="F47" s="56"/>
      <c r="G47" s="56"/>
      <c r="H47" s="56"/>
      <c r="I47" s="56"/>
      <c r="J47" s="56"/>
      <c r="K47" s="55"/>
      <c r="L47" s="55"/>
      <c r="M47" s="55"/>
      <c r="N47" s="55"/>
    </row>
    <row r="48" spans="1:29">
      <c r="A48" s="54"/>
      <c r="B48" s="6"/>
      <c r="C48" s="6" t="s">
        <v>171</v>
      </c>
      <c r="D48" s="6"/>
      <c r="E48" s="55"/>
      <c r="F48" s="56"/>
      <c r="G48" s="56"/>
      <c r="H48" s="56"/>
      <c r="I48" s="56"/>
      <c r="J48" s="56"/>
      <c r="K48" s="55"/>
      <c r="L48" s="55"/>
      <c r="M48" s="55"/>
      <c r="N48" s="55"/>
    </row>
    <row r="49" spans="1:14">
      <c r="A49" s="54"/>
      <c r="B49" s="6"/>
      <c r="C49" s="7"/>
      <c r="D49" s="7"/>
      <c r="E49" s="56"/>
      <c r="F49" s="56"/>
      <c r="G49" s="56"/>
      <c r="H49" s="56"/>
      <c r="I49" s="56"/>
      <c r="J49" s="56"/>
      <c r="K49" s="55"/>
      <c r="L49" s="55"/>
      <c r="M49" s="55"/>
      <c r="N49" s="55"/>
    </row>
    <row r="50" spans="1:14">
      <c r="C50" s="3"/>
      <c r="D50" s="3"/>
      <c r="E50" s="3"/>
      <c r="F50" s="3"/>
      <c r="G50" s="3"/>
      <c r="H50" s="3"/>
      <c r="I50" s="3"/>
      <c r="J50" s="3"/>
      <c r="M50" s="55"/>
      <c r="N50" s="55"/>
    </row>
    <row r="51" spans="1:14" ht="15.75">
      <c r="A51" s="6"/>
      <c r="B51" s="220" t="s">
        <v>172</v>
      </c>
      <c r="C51" s="6"/>
      <c r="D51" s="6"/>
      <c r="E51" s="6"/>
      <c r="F51" s="6"/>
      <c r="G51" s="6"/>
      <c r="H51" s="6"/>
      <c r="I51" s="6"/>
      <c r="J51" s="3"/>
      <c r="L51" s="221"/>
    </row>
    <row r="52" spans="1:14">
      <c r="C52" s="3"/>
      <c r="D52" s="3"/>
      <c r="E52" s="3"/>
      <c r="F52" s="3"/>
      <c r="G52" s="3"/>
      <c r="H52" s="3"/>
      <c r="I52" s="3"/>
      <c r="J52" s="3"/>
    </row>
    <row r="53" spans="1:14">
      <c r="A53" s="71"/>
      <c r="B53" s="3" t="s">
        <v>68</v>
      </c>
      <c r="C53" s="3"/>
      <c r="D53" s="3"/>
      <c r="E53" s="3"/>
      <c r="F53" s="3"/>
      <c r="G53" s="3"/>
      <c r="H53" s="3"/>
      <c r="I53" s="3"/>
      <c r="J53" s="3"/>
    </row>
    <row r="54" spans="1:14">
      <c r="A54" s="75" t="e">
        <v>#REF!</v>
      </c>
      <c r="B54" s="222" t="s">
        <v>174</v>
      </c>
      <c r="C54" s="3"/>
      <c r="D54" s="3"/>
      <c r="E54" s="224" t="s">
        <v>175</v>
      </c>
      <c r="F54" s="224"/>
      <c r="G54" s="224"/>
      <c r="H54" s="3" t="s">
        <v>18</v>
      </c>
      <c r="I54" s="3" t="s">
        <v>176</v>
      </c>
      <c r="J54" s="3"/>
    </row>
    <row r="55" spans="1:14">
      <c r="A55" s="75" t="e">
        <v>#REF!</v>
      </c>
      <c r="B55" s="222" t="s">
        <v>177</v>
      </c>
      <c r="C55" s="3"/>
      <c r="D55" s="3"/>
      <c r="E55" s="224" t="s">
        <v>178</v>
      </c>
      <c r="F55" s="224"/>
      <c r="G55" s="224"/>
      <c r="H55" s="3" t="s">
        <v>18</v>
      </c>
      <c r="I55" s="3" t="s">
        <v>179</v>
      </c>
      <c r="J55" s="3"/>
    </row>
    <row r="56" spans="1:14">
      <c r="A56" s="75" t="e">
        <v>#REF!</v>
      </c>
      <c r="B56" s="222" t="s">
        <v>180</v>
      </c>
      <c r="C56" s="3"/>
      <c r="D56" s="3"/>
      <c r="E56" s="224" t="s">
        <v>181</v>
      </c>
      <c r="F56" s="224"/>
      <c r="G56" s="224"/>
      <c r="H56" s="3" t="s">
        <v>18</v>
      </c>
      <c r="I56" s="3" t="s">
        <v>182</v>
      </c>
      <c r="J56" s="3"/>
    </row>
    <row r="57" spans="1:14">
      <c r="A57" s="75" t="e">
        <v>#REF!</v>
      </c>
      <c r="B57" s="222" t="s">
        <v>183</v>
      </c>
      <c r="C57" s="3"/>
      <c r="D57" s="3"/>
      <c r="E57" s="224" t="s">
        <v>46</v>
      </c>
      <c r="F57" s="224"/>
      <c r="G57" s="224"/>
      <c r="H57" s="3" t="s">
        <v>18</v>
      </c>
      <c r="I57" s="76" t="s">
        <v>184</v>
      </c>
      <c r="J57" s="76"/>
      <c r="K57" s="76"/>
      <c r="L57" s="76"/>
    </row>
    <row r="58" spans="1:14">
      <c r="A58" s="71"/>
      <c r="B58" s="3" t="s">
        <v>73</v>
      </c>
      <c r="C58" s="3"/>
      <c r="D58" s="3"/>
      <c r="E58" s="224"/>
      <c r="F58" s="224"/>
      <c r="G58" s="224"/>
      <c r="H58" s="3"/>
      <c r="I58" s="3"/>
      <c r="J58" s="3"/>
    </row>
    <row r="59" spans="1:14">
      <c r="A59" s="75" t="e">
        <v>#REF!</v>
      </c>
      <c r="B59" s="222" t="s">
        <v>180</v>
      </c>
      <c r="C59" s="3"/>
      <c r="D59" s="3"/>
      <c r="E59" s="224" t="s">
        <v>175</v>
      </c>
      <c r="F59" s="224"/>
      <c r="G59" s="224"/>
      <c r="H59" s="3" t="s">
        <v>18</v>
      </c>
      <c r="I59" s="3" t="s">
        <v>179</v>
      </c>
      <c r="J59" s="3"/>
    </row>
    <row r="60" spans="1:14">
      <c r="A60" s="75" t="e">
        <v>#REF!</v>
      </c>
      <c r="B60" s="222" t="s">
        <v>183</v>
      </c>
      <c r="C60" s="3"/>
      <c r="D60" s="3"/>
      <c r="E60" s="224" t="s">
        <v>178</v>
      </c>
      <c r="F60" s="224"/>
      <c r="G60" s="224"/>
      <c r="H60" s="3" t="s">
        <v>18</v>
      </c>
      <c r="I60" s="3" t="s">
        <v>176</v>
      </c>
      <c r="J60" s="3"/>
    </row>
    <row r="61" spans="1:14">
      <c r="A61" s="75" t="e">
        <v>#REF!</v>
      </c>
      <c r="B61" s="222" t="s">
        <v>174</v>
      </c>
      <c r="C61" s="3"/>
      <c r="D61" s="3"/>
      <c r="E61" s="224" t="s">
        <v>181</v>
      </c>
      <c r="F61" s="224"/>
      <c r="G61" s="224"/>
      <c r="H61" s="3" t="s">
        <v>18</v>
      </c>
      <c r="I61" s="76" t="s">
        <v>184</v>
      </c>
      <c r="J61" s="76"/>
      <c r="K61" s="76"/>
      <c r="L61" s="76"/>
    </row>
    <row r="62" spans="1:14">
      <c r="A62" s="75" t="e">
        <v>#REF!</v>
      </c>
      <c r="B62" s="222" t="s">
        <v>177</v>
      </c>
      <c r="C62" s="3"/>
      <c r="D62" s="3"/>
      <c r="E62" s="224" t="s">
        <v>46</v>
      </c>
      <c r="F62" s="224"/>
      <c r="G62" s="224"/>
      <c r="H62" s="3" t="s">
        <v>18</v>
      </c>
      <c r="I62" s="3" t="s">
        <v>182</v>
      </c>
      <c r="J62" s="3"/>
    </row>
    <row r="63" spans="1:14">
      <c r="A63" s="71"/>
      <c r="B63" s="3" t="s">
        <v>74</v>
      </c>
      <c r="C63" s="3"/>
      <c r="D63" s="3"/>
      <c r="E63" s="224"/>
      <c r="F63" s="224"/>
      <c r="G63" s="224"/>
      <c r="H63" s="3"/>
      <c r="I63" s="3"/>
      <c r="J63" s="3"/>
    </row>
    <row r="64" spans="1:14">
      <c r="A64" s="75" t="e">
        <v>#REF!</v>
      </c>
      <c r="B64" s="222" t="s">
        <v>183</v>
      </c>
      <c r="C64" s="3"/>
      <c r="D64" s="3"/>
      <c r="E64" s="224" t="s">
        <v>175</v>
      </c>
      <c r="F64" s="224"/>
      <c r="G64" s="224"/>
      <c r="H64" s="3" t="s">
        <v>18</v>
      </c>
      <c r="I64" s="3" t="s">
        <v>178</v>
      </c>
      <c r="J64" s="3"/>
    </row>
    <row r="65" spans="1:12">
      <c r="A65" s="75" t="e">
        <v>#REF!</v>
      </c>
      <c r="B65" s="222" t="s">
        <v>180</v>
      </c>
      <c r="C65" s="3"/>
      <c r="D65" s="3"/>
      <c r="E65" s="224" t="s">
        <v>176</v>
      </c>
      <c r="F65" s="224"/>
      <c r="G65" s="224"/>
      <c r="H65" s="3" t="s">
        <v>18</v>
      </c>
      <c r="I65" s="3" t="s">
        <v>179</v>
      </c>
      <c r="J65" s="3"/>
    </row>
    <row r="66" spans="1:12">
      <c r="A66" s="75" t="e">
        <v>#REF!</v>
      </c>
      <c r="B66" s="222" t="s">
        <v>177</v>
      </c>
      <c r="C66" s="3"/>
      <c r="D66" s="3"/>
      <c r="E66" s="224" t="s">
        <v>181</v>
      </c>
      <c r="F66" s="224"/>
      <c r="G66" s="224"/>
      <c r="H66" s="3" t="s">
        <v>18</v>
      </c>
      <c r="I66" s="3" t="s">
        <v>46</v>
      </c>
      <c r="J66" s="3"/>
    </row>
    <row r="67" spans="1:12">
      <c r="A67" s="75" t="e">
        <v>#REF!</v>
      </c>
      <c r="B67" s="222" t="s">
        <v>174</v>
      </c>
      <c r="C67" s="3"/>
      <c r="D67" s="3"/>
      <c r="E67" s="224" t="s">
        <v>182</v>
      </c>
      <c r="F67" s="224"/>
      <c r="G67" s="224"/>
      <c r="H67" s="3" t="s">
        <v>18</v>
      </c>
      <c r="I67" s="76" t="s">
        <v>184</v>
      </c>
      <c r="J67" s="76"/>
      <c r="K67" s="76"/>
      <c r="L67" s="76"/>
    </row>
    <row r="68" spans="1:12">
      <c r="A68" s="71"/>
    </row>
    <row r="69" spans="1:12">
      <c r="A69" s="71"/>
    </row>
    <row r="71" spans="1:12">
      <c r="A71" s="54" t="s">
        <v>17</v>
      </c>
      <c r="B71" s="6"/>
      <c r="C71" s="6" t="s">
        <v>170</v>
      </c>
    </row>
    <row r="72" spans="1:12">
      <c r="C72" s="6" t="s">
        <v>171</v>
      </c>
    </row>
    <row r="73" spans="1:12">
      <c r="C73" s="3"/>
      <c r="D73" s="3"/>
      <c r="E73" s="3"/>
      <c r="F73" s="3"/>
      <c r="G73" s="3"/>
      <c r="H73" s="3"/>
      <c r="I73" s="3"/>
      <c r="J73" s="3"/>
    </row>
    <row r="74" spans="1:12">
      <c r="C74" s="3"/>
      <c r="D74" s="3"/>
      <c r="E74" s="3"/>
      <c r="F74" s="3"/>
      <c r="G74" s="3"/>
      <c r="H74" s="3"/>
      <c r="I74" s="3"/>
      <c r="J74" s="3"/>
    </row>
    <row r="75" spans="1:12">
      <c r="C75" s="3"/>
      <c r="D75" s="3"/>
      <c r="E75" s="3"/>
      <c r="F75" s="3"/>
      <c r="G75" s="3"/>
      <c r="H75" s="3"/>
      <c r="I75" s="3"/>
      <c r="J75" s="3"/>
    </row>
    <row r="76" spans="1:12">
      <c r="C76" s="3"/>
      <c r="D76" s="3"/>
      <c r="E76" s="3"/>
      <c r="F76" s="3"/>
      <c r="G76" s="3"/>
      <c r="H76" s="3"/>
      <c r="I76" s="3"/>
      <c r="J76" s="3"/>
    </row>
    <row r="77" spans="1:12">
      <c r="C77" s="3"/>
      <c r="D77" s="3"/>
      <c r="E77" s="3"/>
      <c r="F77" s="3"/>
      <c r="G77" s="3"/>
      <c r="H77" s="3"/>
      <c r="I77" s="3"/>
      <c r="J77" s="3"/>
    </row>
    <row r="78" spans="1:12">
      <c r="C78" s="3"/>
      <c r="D78" s="3"/>
      <c r="E78" s="3"/>
      <c r="F78" s="3"/>
      <c r="G78" s="3"/>
      <c r="H78" s="3"/>
      <c r="I78" s="3"/>
      <c r="J78" s="3"/>
    </row>
    <row r="79" spans="1:12">
      <c r="C79" s="3"/>
      <c r="D79" s="3"/>
      <c r="E79" s="3"/>
      <c r="F79" s="3"/>
      <c r="G79" s="3"/>
      <c r="H79" s="3"/>
      <c r="I79" s="3"/>
      <c r="J79" s="3"/>
    </row>
    <row r="80" spans="1:12">
      <c r="C80" s="3"/>
      <c r="D80" s="3"/>
      <c r="E80" s="3"/>
      <c r="F80" s="3"/>
      <c r="G80" s="3"/>
      <c r="H80" s="3"/>
      <c r="I80" s="3"/>
      <c r="J80" s="3"/>
    </row>
    <row r="81" spans="3:10">
      <c r="C81" s="3"/>
      <c r="D81" s="3"/>
      <c r="E81" s="3"/>
      <c r="F81" s="3"/>
      <c r="G81" s="3"/>
      <c r="H81" s="3"/>
      <c r="I81" s="3"/>
      <c r="J81" s="3"/>
    </row>
    <row r="82" spans="3:10">
      <c r="C82" s="3"/>
      <c r="D82" s="3"/>
      <c r="E82" s="3"/>
      <c r="F82" s="3"/>
      <c r="G82" s="3"/>
      <c r="H82" s="3"/>
      <c r="I82" s="3"/>
      <c r="J82" s="3"/>
    </row>
    <row r="83" spans="3:10">
      <c r="C83" s="3"/>
      <c r="D83" s="3"/>
      <c r="E83" s="3"/>
      <c r="F83" s="3"/>
      <c r="G83" s="3"/>
      <c r="H83" s="3"/>
      <c r="I83" s="3"/>
      <c r="J83" s="3"/>
    </row>
    <row r="84" spans="3:10">
      <c r="C84" s="3"/>
      <c r="D84" s="3"/>
      <c r="E84" s="3"/>
      <c r="F84" s="3"/>
      <c r="G84" s="3"/>
      <c r="H84" s="3"/>
      <c r="I84" s="3"/>
      <c r="J84" s="3"/>
    </row>
    <row r="85" spans="3:10">
      <c r="C85" s="3"/>
      <c r="D85" s="3"/>
      <c r="E85" s="3"/>
      <c r="F85" s="3"/>
      <c r="G85" s="3"/>
      <c r="H85" s="3"/>
      <c r="I85" s="3"/>
      <c r="J85" s="3"/>
    </row>
    <row r="86" spans="3:10">
      <c r="C86" s="3"/>
      <c r="D86" s="3"/>
      <c r="E86" s="3"/>
      <c r="F86" s="3"/>
      <c r="G86" s="3"/>
      <c r="H86" s="3"/>
      <c r="I86" s="3"/>
      <c r="J86" s="3"/>
    </row>
    <row r="87" spans="3:10">
      <c r="C87" s="3"/>
      <c r="D87" s="3"/>
      <c r="E87" s="3"/>
      <c r="F87" s="3"/>
      <c r="G87" s="3"/>
      <c r="H87" s="3"/>
      <c r="I87" s="3"/>
      <c r="J87" s="3"/>
    </row>
    <row r="88" spans="3:10">
      <c r="C88" s="3"/>
      <c r="D88" s="3"/>
      <c r="E88" s="3"/>
      <c r="F88" s="3"/>
      <c r="G88" s="3"/>
      <c r="H88" s="3"/>
      <c r="I88" s="3"/>
      <c r="J88" s="3"/>
    </row>
    <row r="89" spans="3:10">
      <c r="C89" s="3"/>
      <c r="D89" s="3"/>
      <c r="E89" s="3"/>
      <c r="F89" s="3"/>
      <c r="G89" s="3"/>
      <c r="H89" s="3"/>
      <c r="I89" s="3"/>
      <c r="J89" s="3"/>
    </row>
    <row r="90" spans="3:10">
      <c r="C90" s="3"/>
      <c r="D90" s="3"/>
      <c r="E90" s="3"/>
      <c r="F90" s="3"/>
      <c r="G90" s="3"/>
      <c r="H90" s="3"/>
      <c r="I90" s="3"/>
      <c r="J90" s="3"/>
    </row>
    <row r="91" spans="3:10">
      <c r="C91" s="3"/>
      <c r="D91" s="3"/>
      <c r="E91" s="3"/>
      <c r="F91" s="3"/>
      <c r="G91" s="3"/>
      <c r="H91" s="3"/>
      <c r="I91" s="3"/>
      <c r="J91" s="3"/>
    </row>
    <row r="92" spans="3:10">
      <c r="C92" s="3"/>
      <c r="D92" s="3"/>
      <c r="E92" s="3"/>
      <c r="F92" s="3"/>
      <c r="G92" s="3"/>
      <c r="H92" s="3"/>
      <c r="I92" s="3"/>
      <c r="J92" s="3"/>
    </row>
    <row r="93" spans="3:10">
      <c r="C93" s="3"/>
      <c r="D93" s="3"/>
      <c r="E93" s="3"/>
      <c r="F93" s="3"/>
      <c r="G93" s="3"/>
      <c r="H93" s="3"/>
      <c r="I93" s="3"/>
      <c r="J93" s="3"/>
    </row>
    <row r="94" spans="3:10">
      <c r="C94" s="3"/>
      <c r="D94" s="3"/>
      <c r="E94" s="3"/>
      <c r="F94" s="3"/>
      <c r="G94" s="3"/>
      <c r="H94" s="3"/>
      <c r="I94" s="3"/>
      <c r="J94" s="3"/>
    </row>
    <row r="95" spans="3:10">
      <c r="C95" s="3"/>
      <c r="D95" s="3"/>
      <c r="E95" s="3"/>
      <c r="F95" s="3"/>
      <c r="G95" s="3"/>
      <c r="H95" s="3"/>
      <c r="I95" s="3"/>
      <c r="J95" s="3"/>
    </row>
    <row r="96" spans="3:10">
      <c r="C96" s="3"/>
      <c r="D96" s="3"/>
      <c r="E96" s="3"/>
      <c r="F96" s="3"/>
      <c r="G96" s="3"/>
      <c r="H96" s="3"/>
      <c r="I96" s="3"/>
      <c r="J96" s="3"/>
    </row>
    <row r="97" spans="3:10">
      <c r="C97" s="3"/>
      <c r="D97" s="3"/>
      <c r="E97" s="3"/>
      <c r="F97" s="3"/>
      <c r="G97" s="3"/>
      <c r="H97" s="3"/>
      <c r="I97" s="3"/>
      <c r="J97" s="3"/>
    </row>
    <row r="98" spans="3:10">
      <c r="C98" s="3"/>
      <c r="D98" s="3"/>
      <c r="E98" s="3"/>
      <c r="F98" s="3"/>
      <c r="G98" s="3"/>
      <c r="H98" s="3"/>
      <c r="I98" s="3"/>
      <c r="J98" s="3"/>
    </row>
    <row r="99" spans="3:10">
      <c r="C99" s="3"/>
      <c r="D99" s="3"/>
      <c r="E99" s="3"/>
      <c r="F99" s="3"/>
      <c r="G99" s="3"/>
      <c r="H99" s="3"/>
      <c r="I99" s="3"/>
      <c r="J99" s="3"/>
    </row>
    <row r="100" spans="3:10">
      <c r="C100" s="3"/>
      <c r="D100" s="3"/>
      <c r="E100" s="3"/>
      <c r="F100" s="3"/>
      <c r="G100" s="3"/>
      <c r="H100" s="3"/>
      <c r="I100" s="3"/>
      <c r="J100" s="3"/>
    </row>
    <row r="101" spans="3:10">
      <c r="C101" s="3"/>
      <c r="D101" s="3"/>
      <c r="E101" s="3"/>
      <c r="F101" s="3"/>
      <c r="G101" s="3"/>
      <c r="H101" s="3"/>
      <c r="I101" s="3"/>
      <c r="J101" s="3"/>
    </row>
    <row r="102" spans="3:10">
      <c r="C102" s="3"/>
      <c r="D102" s="3"/>
      <c r="E102" s="3"/>
      <c r="F102" s="3"/>
      <c r="G102" s="3"/>
      <c r="H102" s="3"/>
      <c r="I102" s="3"/>
      <c r="J102" s="3"/>
    </row>
    <row r="103" spans="3:10">
      <c r="C103" s="3"/>
      <c r="D103" s="3"/>
      <c r="E103" s="3"/>
      <c r="F103" s="3"/>
      <c r="G103" s="3"/>
      <c r="H103" s="3"/>
      <c r="I103" s="3"/>
      <c r="J103" s="3"/>
    </row>
    <row r="104" spans="3:10">
      <c r="C104" s="3"/>
      <c r="D104" s="3"/>
      <c r="E104" s="3"/>
      <c r="F104" s="3"/>
      <c r="G104" s="3"/>
      <c r="H104" s="3"/>
      <c r="I104" s="3"/>
      <c r="J104" s="3"/>
    </row>
    <row r="105" spans="3:10">
      <c r="C105" s="3"/>
      <c r="D105" s="3"/>
      <c r="E105" s="3"/>
      <c r="F105" s="3"/>
      <c r="G105" s="3"/>
      <c r="H105" s="3"/>
      <c r="I105" s="3"/>
      <c r="J105" s="3"/>
    </row>
    <row r="106" spans="3:10">
      <c r="C106" s="3"/>
      <c r="D106" s="3"/>
      <c r="E106" s="3"/>
      <c r="F106" s="3"/>
      <c r="G106" s="3"/>
      <c r="H106" s="3"/>
      <c r="I106" s="3"/>
      <c r="J106" s="3"/>
    </row>
    <row r="107" spans="3:10">
      <c r="C107" s="3"/>
      <c r="D107" s="3"/>
      <c r="E107" s="3"/>
      <c r="F107" s="3"/>
      <c r="G107" s="3"/>
      <c r="H107" s="3"/>
      <c r="I107" s="3"/>
      <c r="J107" s="3"/>
    </row>
    <row r="108" spans="3:10">
      <c r="C108" s="3"/>
      <c r="D108" s="3"/>
      <c r="E108" s="3"/>
      <c r="F108" s="3"/>
      <c r="G108" s="3"/>
      <c r="H108" s="3"/>
      <c r="I108" s="3"/>
      <c r="J108" s="3"/>
    </row>
    <row r="109" spans="3:10">
      <c r="C109" s="3"/>
      <c r="D109" s="3"/>
      <c r="E109" s="3"/>
      <c r="F109" s="3"/>
      <c r="G109" s="3"/>
      <c r="H109" s="3"/>
      <c r="I109" s="3"/>
      <c r="J109" s="3"/>
    </row>
    <row r="110" spans="3:10">
      <c r="C110" s="3"/>
      <c r="D110" s="3"/>
      <c r="E110" s="3"/>
      <c r="F110" s="3"/>
      <c r="G110" s="3"/>
      <c r="H110" s="3"/>
      <c r="I110" s="3"/>
      <c r="J110" s="3"/>
    </row>
    <row r="111" spans="3:10">
      <c r="C111" s="3"/>
      <c r="D111" s="3"/>
      <c r="E111" s="3"/>
      <c r="F111" s="3"/>
      <c r="G111" s="3"/>
      <c r="H111" s="3"/>
      <c r="I111" s="3"/>
      <c r="J111" s="3"/>
    </row>
    <row r="112" spans="3:10">
      <c r="C112" s="3"/>
      <c r="D112" s="3"/>
      <c r="E112" s="3"/>
      <c r="F112" s="3"/>
      <c r="G112" s="3"/>
      <c r="H112" s="3"/>
      <c r="I112" s="3"/>
      <c r="J112" s="3"/>
    </row>
    <row r="113" spans="1:15">
      <c r="C113" s="3"/>
      <c r="D113" s="3"/>
      <c r="E113" s="3"/>
      <c r="F113" s="3"/>
      <c r="G113" s="3"/>
      <c r="H113" s="3"/>
      <c r="I113" s="3"/>
      <c r="J113" s="3"/>
    </row>
    <row r="114" spans="1:15">
      <c r="C114" s="3"/>
      <c r="D114" s="3"/>
      <c r="E114" s="3"/>
      <c r="F114" s="3"/>
      <c r="G114" s="3"/>
      <c r="H114" s="3"/>
      <c r="I114" s="3"/>
      <c r="J114" s="3"/>
    </row>
    <row r="115" spans="1:15">
      <c r="C115" s="3"/>
      <c r="D115" s="3"/>
      <c r="E115" s="3"/>
      <c r="F115" s="3"/>
      <c r="G115" s="3"/>
      <c r="H115" s="3"/>
      <c r="I115" s="3"/>
      <c r="J115" s="3"/>
    </row>
    <row r="116" spans="1:15">
      <c r="C116" s="3"/>
      <c r="D116" s="3"/>
      <c r="E116" s="3"/>
      <c r="F116" s="3"/>
      <c r="G116" s="3"/>
      <c r="H116" s="3"/>
      <c r="I116" s="3"/>
      <c r="J116" s="3"/>
    </row>
    <row r="117" spans="1:15">
      <c r="C117" s="3"/>
      <c r="D117" s="3"/>
      <c r="E117" s="3"/>
      <c r="F117" s="3"/>
      <c r="G117" s="3"/>
      <c r="H117" s="3"/>
      <c r="I117" s="3"/>
      <c r="J117" s="3"/>
    </row>
    <row r="118" spans="1:15" ht="14.25">
      <c r="A118" s="57"/>
      <c r="B118" s="65"/>
      <c r="C118" s="73"/>
      <c r="D118" s="74"/>
      <c r="E118" s="3"/>
      <c r="F118" s="3"/>
      <c r="G118" s="66"/>
      <c r="H118" s="67"/>
      <c r="I118" s="68"/>
      <c r="J118" s="3"/>
      <c r="N118" s="69"/>
      <c r="O118" s="69"/>
    </row>
    <row r="119" spans="1:15">
      <c r="A119" s="223"/>
      <c r="B119" s="226"/>
      <c r="C119" s="226"/>
      <c r="D119" s="226"/>
      <c r="E119" s="226"/>
      <c r="F119" s="226"/>
      <c r="G119" s="226"/>
      <c r="H119" s="226"/>
      <c r="I119" s="226"/>
      <c r="J119" s="226"/>
      <c r="K119" s="226"/>
      <c r="L119" s="226"/>
    </row>
    <row r="120" spans="1:15">
      <c r="C120" s="3"/>
      <c r="D120" s="3"/>
      <c r="E120" s="3"/>
      <c r="F120" s="3"/>
      <c r="G120" s="3"/>
      <c r="H120" s="3"/>
      <c r="I120" s="3"/>
      <c r="J120" s="3"/>
    </row>
    <row r="121" spans="1:15">
      <c r="C121" s="3"/>
      <c r="D121" s="3"/>
      <c r="E121" s="3"/>
      <c r="F121" s="3"/>
      <c r="G121" s="3"/>
      <c r="H121" s="3"/>
      <c r="I121" s="3"/>
      <c r="J121" s="3"/>
    </row>
    <row r="122" spans="1:15">
      <c r="C122" s="3"/>
      <c r="D122" s="3"/>
      <c r="E122" s="3"/>
      <c r="F122" s="3"/>
      <c r="G122" s="3"/>
      <c r="H122" s="3"/>
      <c r="I122" s="3"/>
      <c r="J122" s="3"/>
    </row>
    <row r="123" spans="1:15">
      <c r="C123" s="3"/>
      <c r="D123" s="3"/>
      <c r="E123" s="3"/>
      <c r="F123" s="3"/>
      <c r="G123" s="3"/>
      <c r="H123" s="3"/>
      <c r="I123" s="3"/>
      <c r="J123" s="3"/>
    </row>
    <row r="124" spans="1:15">
      <c r="C124" s="3"/>
      <c r="D124" s="3"/>
      <c r="E124" s="3"/>
      <c r="F124" s="3"/>
      <c r="G124" s="3"/>
      <c r="H124" s="3"/>
      <c r="I124" s="3"/>
      <c r="J124" s="3"/>
    </row>
    <row r="125" spans="1:15">
      <c r="C125" s="3"/>
      <c r="D125" s="3"/>
      <c r="E125" s="3"/>
      <c r="F125" s="3"/>
      <c r="G125" s="3"/>
      <c r="H125" s="3"/>
      <c r="I125" s="3"/>
      <c r="J125" s="3"/>
    </row>
    <row r="126" spans="1:15">
      <c r="C126" s="3"/>
      <c r="D126" s="3"/>
      <c r="E126" s="3"/>
      <c r="F126" s="3"/>
      <c r="G126" s="3"/>
      <c r="H126" s="3"/>
      <c r="I126" s="3"/>
      <c r="J126" s="3"/>
    </row>
    <row r="127" spans="1:15">
      <c r="C127" s="3"/>
      <c r="D127" s="3"/>
      <c r="E127" s="3"/>
      <c r="F127" s="3"/>
      <c r="G127" s="3"/>
      <c r="H127" s="3"/>
      <c r="I127" s="3"/>
      <c r="J127" s="3"/>
    </row>
    <row r="128" spans="1:15">
      <c r="C128" s="3"/>
      <c r="D128" s="3"/>
      <c r="E128" s="3"/>
      <c r="F128" s="3"/>
      <c r="G128" s="3"/>
      <c r="H128" s="3"/>
      <c r="I128" s="3"/>
      <c r="J128" s="3"/>
    </row>
    <row r="129" spans="3:10">
      <c r="C129" s="3"/>
      <c r="D129" s="3"/>
      <c r="E129" s="3"/>
      <c r="F129" s="3"/>
      <c r="G129" s="3"/>
      <c r="H129" s="3"/>
      <c r="I129" s="3"/>
      <c r="J129" s="3"/>
    </row>
    <row r="130" spans="3:10">
      <c r="C130" s="3"/>
      <c r="D130" s="3"/>
      <c r="E130" s="3"/>
      <c r="F130" s="3"/>
      <c r="G130" s="3"/>
      <c r="H130" s="3"/>
      <c r="I130" s="3"/>
      <c r="J130" s="3"/>
    </row>
    <row r="131" spans="3:10">
      <c r="C131" s="3"/>
      <c r="D131" s="3"/>
      <c r="E131" s="3"/>
      <c r="F131" s="3"/>
      <c r="G131" s="3"/>
      <c r="H131" s="3"/>
      <c r="I131" s="3"/>
      <c r="J131" s="3"/>
    </row>
    <row r="132" spans="3:10">
      <c r="C132" s="3"/>
      <c r="D132" s="3"/>
      <c r="E132" s="3"/>
      <c r="F132" s="3"/>
      <c r="G132" s="3"/>
      <c r="H132" s="3"/>
      <c r="I132" s="3"/>
      <c r="J132" s="3"/>
    </row>
    <row r="133" spans="3:10">
      <c r="C133" s="3"/>
      <c r="D133" s="3"/>
      <c r="E133" s="3"/>
      <c r="F133" s="3"/>
      <c r="G133" s="3"/>
      <c r="H133" s="3"/>
      <c r="I133" s="3"/>
      <c r="J133" s="3"/>
    </row>
    <row r="134" spans="3:10">
      <c r="C134" s="3"/>
      <c r="D134" s="3"/>
      <c r="E134" s="3"/>
      <c r="F134" s="3"/>
      <c r="G134" s="3"/>
      <c r="H134" s="3"/>
      <c r="I134" s="3"/>
      <c r="J134" s="3"/>
    </row>
    <row r="135" spans="3:10">
      <c r="C135" s="3"/>
      <c r="D135" s="3"/>
      <c r="E135" s="3"/>
      <c r="F135" s="3"/>
      <c r="G135" s="3"/>
      <c r="H135" s="3"/>
      <c r="I135" s="3"/>
      <c r="J135" s="3"/>
    </row>
    <row r="136" spans="3:10">
      <c r="C136" s="3"/>
      <c r="D136" s="3"/>
      <c r="E136" s="3"/>
      <c r="F136" s="3"/>
      <c r="G136" s="3"/>
      <c r="H136" s="3"/>
      <c r="I136" s="3"/>
      <c r="J136" s="3"/>
    </row>
    <row r="137" spans="3:10">
      <c r="C137" s="3"/>
      <c r="D137" s="3"/>
      <c r="E137" s="3"/>
      <c r="F137" s="3"/>
      <c r="G137" s="3"/>
      <c r="H137" s="3"/>
      <c r="I137" s="3"/>
      <c r="J137" s="3"/>
    </row>
    <row r="138" spans="3:10">
      <c r="C138" s="3"/>
      <c r="D138" s="3"/>
      <c r="E138" s="3"/>
      <c r="F138" s="3"/>
      <c r="G138" s="3"/>
      <c r="H138" s="3"/>
      <c r="I138" s="3"/>
      <c r="J138" s="3"/>
    </row>
    <row r="139" spans="3:10">
      <c r="C139" s="3"/>
      <c r="D139" s="3"/>
      <c r="E139" s="3"/>
      <c r="F139" s="3"/>
      <c r="G139" s="3"/>
      <c r="H139" s="3"/>
      <c r="I139" s="3"/>
      <c r="J139" s="3"/>
    </row>
  </sheetData>
  <mergeCells count="29">
    <mergeCell ref="A10:A13"/>
    <mergeCell ref="K10:K13"/>
    <mergeCell ref="L10:L13"/>
    <mergeCell ref="A1:L1"/>
    <mergeCell ref="A2:L2"/>
    <mergeCell ref="A3:L3"/>
    <mergeCell ref="A4:L4"/>
    <mergeCell ref="A8:L8"/>
    <mergeCell ref="A14:A17"/>
    <mergeCell ref="K14:K17"/>
    <mergeCell ref="L14:L17"/>
    <mergeCell ref="A18:A21"/>
    <mergeCell ref="K18:K21"/>
    <mergeCell ref="L18:L21"/>
    <mergeCell ref="A22:A25"/>
    <mergeCell ref="K22:K25"/>
    <mergeCell ref="L22:L25"/>
    <mergeCell ref="A26:A29"/>
    <mergeCell ref="K26:K29"/>
    <mergeCell ref="L26:L29"/>
    <mergeCell ref="A38:A41"/>
    <mergeCell ref="K38:K41"/>
    <mergeCell ref="L38:L41"/>
    <mergeCell ref="A30:A33"/>
    <mergeCell ref="K30:K33"/>
    <mergeCell ref="L30:L33"/>
    <mergeCell ref="A34:A37"/>
    <mergeCell ref="K34:K37"/>
    <mergeCell ref="L34:L37"/>
  </mergeCells>
  <conditionalFormatting sqref="C20:D20 C24:E24 I32:J32 C36:H36 J36 C40:I40 D12:J12 C16 E16:J16 F20:J20 G24:J24 C28:F28 H28:J28 C32:G32">
    <cfRule type="expression" dxfId="66" priority="48" stopIfTrue="1">
      <formula>C13="0 - 0"</formula>
    </cfRule>
  </conditionalFormatting>
  <conditionalFormatting sqref="J38:J41 I34:I39 C10:C15 D14:D19 C22:D23 E18:E23 F18:J19 C26:E27 F22:F27 C30:F31 C34:G35 C38:H39 K10 K18 K14 K26 K22 K38 K30 K34 D10:J11 E14:J15 C18:D19 G22:J23 H26:J27 G26:G31 I30:J31 H30:H35 J34:J35">
    <cfRule type="cellIs" dxfId="65" priority="47" stopIfTrue="1" operator="equal">
      <formula>0</formula>
    </cfRule>
  </conditionalFormatting>
  <conditionalFormatting sqref="C21:D21 C25:E25 I33:J33 C37:H37 J37 C41:I41 D13:J13 C17 E17:J17 F21:J21 G25:J25 C29:F29 H29:J29 C33:G33">
    <cfRule type="cellIs" dxfId="64" priority="46" stopIfTrue="1" operator="equal">
      <formula>"0 - 0"</formula>
    </cfRule>
  </conditionalFormatting>
  <conditionalFormatting sqref="E16:E17">
    <cfRule type="cellIs" dxfId="63" priority="45" stopIfTrue="1" operator="equal">
      <formula>0</formula>
    </cfRule>
  </conditionalFormatting>
  <conditionalFormatting sqref="F16:F17">
    <cfRule type="cellIs" dxfId="62" priority="44" stopIfTrue="1" operator="equal">
      <formula>0</formula>
    </cfRule>
  </conditionalFormatting>
  <conditionalFormatting sqref="H16:H17">
    <cfRule type="cellIs" dxfId="61" priority="43" stopIfTrue="1" operator="equal">
      <formula>0</formula>
    </cfRule>
  </conditionalFormatting>
  <conditionalFormatting sqref="I16:I17">
    <cfRule type="cellIs" dxfId="60" priority="42" stopIfTrue="1" operator="equal">
      <formula>0</formula>
    </cfRule>
  </conditionalFormatting>
  <conditionalFormatting sqref="J16:J17">
    <cfRule type="cellIs" dxfId="59" priority="41" stopIfTrue="1" operator="equal">
      <formula>0</formula>
    </cfRule>
  </conditionalFormatting>
  <conditionalFormatting sqref="C20:C21">
    <cfRule type="cellIs" dxfId="58" priority="40" stopIfTrue="1" operator="equal">
      <formula>0</formula>
    </cfRule>
  </conditionalFormatting>
  <conditionalFormatting sqref="D20:D21">
    <cfRule type="cellIs" dxfId="57" priority="39" stopIfTrue="1" operator="equal">
      <formula>0</formula>
    </cfRule>
  </conditionalFormatting>
  <conditionalFormatting sqref="F20:F21">
    <cfRule type="cellIs" dxfId="56" priority="38" stopIfTrue="1" operator="equal">
      <formula>0</formula>
    </cfRule>
  </conditionalFormatting>
  <conditionalFormatting sqref="G20:G21">
    <cfRule type="cellIs" dxfId="55" priority="37" stopIfTrue="1" operator="equal">
      <formula>0</formula>
    </cfRule>
  </conditionalFormatting>
  <conditionalFormatting sqref="J18">
    <cfRule type="expression" dxfId="54" priority="36" stopIfTrue="1">
      <formula>J19="0 - 0"</formula>
    </cfRule>
  </conditionalFormatting>
  <conditionalFormatting sqref="J19">
    <cfRule type="cellIs" dxfId="53" priority="35" stopIfTrue="1" operator="equal">
      <formula>"0 - 0"</formula>
    </cfRule>
  </conditionalFormatting>
  <conditionalFormatting sqref="C22">
    <cfRule type="expression" dxfId="52" priority="34" stopIfTrue="1">
      <formula>C23="0 - 0"</formula>
    </cfRule>
  </conditionalFormatting>
  <conditionalFormatting sqref="C23">
    <cfRule type="cellIs" dxfId="51" priority="33" stopIfTrue="1" operator="equal">
      <formula>"0 - 0"</formula>
    </cfRule>
  </conditionalFormatting>
  <conditionalFormatting sqref="D22">
    <cfRule type="expression" dxfId="50" priority="32" stopIfTrue="1">
      <formula>D23="0 - 0"</formula>
    </cfRule>
  </conditionalFormatting>
  <conditionalFormatting sqref="D23">
    <cfRule type="cellIs" dxfId="49" priority="31" stopIfTrue="1" operator="equal">
      <formula>"0 - 0"</formula>
    </cfRule>
  </conditionalFormatting>
  <conditionalFormatting sqref="C25">
    <cfRule type="cellIs" dxfId="48" priority="30" stopIfTrue="1" operator="equal">
      <formula>0</formula>
    </cfRule>
  </conditionalFormatting>
  <conditionalFormatting sqref="D24:D25">
    <cfRule type="cellIs" dxfId="47" priority="29" stopIfTrue="1" operator="equal">
      <formula>0</formula>
    </cfRule>
  </conditionalFormatting>
  <conditionalFormatting sqref="E24:E25">
    <cfRule type="cellIs" dxfId="46" priority="28" stopIfTrue="1" operator="equal">
      <formula>0</formula>
    </cfRule>
  </conditionalFormatting>
  <conditionalFormatting sqref="G24:G25">
    <cfRule type="cellIs" dxfId="45" priority="27" stopIfTrue="1" operator="equal">
      <formula>0</formula>
    </cfRule>
  </conditionalFormatting>
  <conditionalFormatting sqref="I26">
    <cfRule type="expression" dxfId="44" priority="26" stopIfTrue="1">
      <formula>I27="0 - 0"</formula>
    </cfRule>
  </conditionalFormatting>
  <conditionalFormatting sqref="I27">
    <cfRule type="cellIs" dxfId="43" priority="25" stopIfTrue="1" operator="equal">
      <formula>"0 - 0"</formula>
    </cfRule>
  </conditionalFormatting>
  <conditionalFormatting sqref="I26:I27">
    <cfRule type="cellIs" dxfId="42" priority="24" stopIfTrue="1" operator="equal">
      <formula>0</formula>
    </cfRule>
  </conditionalFormatting>
  <conditionalFormatting sqref="C28:C29">
    <cfRule type="cellIs" dxfId="41" priority="23" stopIfTrue="1" operator="equal">
      <formula>0</formula>
    </cfRule>
  </conditionalFormatting>
  <conditionalFormatting sqref="H28:H29">
    <cfRule type="cellIs" dxfId="40" priority="22" stopIfTrue="1" operator="equal">
      <formula>0</formula>
    </cfRule>
  </conditionalFormatting>
  <conditionalFormatting sqref="H28">
    <cfRule type="expression" dxfId="39" priority="21" stopIfTrue="1">
      <formula>H29="0 - 0"</formula>
    </cfRule>
  </conditionalFormatting>
  <conditionalFormatting sqref="H29">
    <cfRule type="cellIs" dxfId="38" priority="20" stopIfTrue="1" operator="equal">
      <formula>"0 - 0"</formula>
    </cfRule>
  </conditionalFormatting>
  <conditionalFormatting sqref="H28:H29">
    <cfRule type="cellIs" dxfId="37" priority="19" stopIfTrue="1" operator="equal">
      <formula>0</formula>
    </cfRule>
  </conditionalFormatting>
  <conditionalFormatting sqref="J28:J29">
    <cfRule type="cellIs" dxfId="36" priority="18" stopIfTrue="1" operator="equal">
      <formula>0</formula>
    </cfRule>
  </conditionalFormatting>
  <conditionalFormatting sqref="F31">
    <cfRule type="cellIs" dxfId="35" priority="17" stopIfTrue="1" operator="equal">
      <formula>"0 - 0"</formula>
    </cfRule>
  </conditionalFormatting>
  <conditionalFormatting sqref="F32:F33">
    <cfRule type="cellIs" dxfId="34" priority="16" stopIfTrue="1" operator="equal">
      <formula>0</formula>
    </cfRule>
  </conditionalFormatting>
  <conditionalFormatting sqref="F32">
    <cfRule type="expression" dxfId="33" priority="15" stopIfTrue="1">
      <formula>F33="0 - 0"</formula>
    </cfRule>
  </conditionalFormatting>
  <conditionalFormatting sqref="F33">
    <cfRule type="cellIs" dxfId="32" priority="14" stopIfTrue="1" operator="equal">
      <formula>"0 - 0"</formula>
    </cfRule>
  </conditionalFormatting>
  <conditionalFormatting sqref="G32:G33">
    <cfRule type="cellIs" dxfId="31" priority="13" stopIfTrue="1" operator="equal">
      <formula>0</formula>
    </cfRule>
  </conditionalFormatting>
  <conditionalFormatting sqref="J32:J33">
    <cfRule type="cellIs" dxfId="30" priority="12" stopIfTrue="1" operator="equal">
      <formula>0</formula>
    </cfRule>
  </conditionalFormatting>
  <conditionalFormatting sqref="J32">
    <cfRule type="expression" dxfId="29" priority="11" stopIfTrue="1">
      <formula>J33="0 - 0"</formula>
    </cfRule>
  </conditionalFormatting>
  <conditionalFormatting sqref="J33">
    <cfRule type="cellIs" dxfId="28" priority="10" stopIfTrue="1" operator="equal">
      <formula>"0 - 0"</formula>
    </cfRule>
  </conditionalFormatting>
  <conditionalFormatting sqref="G34">
    <cfRule type="expression" dxfId="27" priority="9" stopIfTrue="1">
      <formula>G35="0 - 0"</formula>
    </cfRule>
  </conditionalFormatting>
  <conditionalFormatting sqref="G35">
    <cfRule type="cellIs" dxfId="26" priority="8" stopIfTrue="1" operator="equal">
      <formula>"0 - 0"</formula>
    </cfRule>
  </conditionalFormatting>
  <conditionalFormatting sqref="G34:G35">
    <cfRule type="cellIs" dxfId="25" priority="7" stopIfTrue="1" operator="equal">
      <formula>0</formula>
    </cfRule>
  </conditionalFormatting>
  <conditionalFormatting sqref="G34">
    <cfRule type="expression" dxfId="24" priority="6" stopIfTrue="1">
      <formula>G35="0 - 0"</formula>
    </cfRule>
  </conditionalFormatting>
  <conditionalFormatting sqref="G35">
    <cfRule type="cellIs" dxfId="23" priority="5" stopIfTrue="1" operator="equal">
      <formula>"0 - 0"</formula>
    </cfRule>
  </conditionalFormatting>
  <conditionalFormatting sqref="C36:C37">
    <cfRule type="cellIs" dxfId="22" priority="4" stopIfTrue="1" operator="equal">
      <formula>0</formula>
    </cfRule>
  </conditionalFormatting>
  <conditionalFormatting sqref="D36:D37">
    <cfRule type="cellIs" dxfId="21" priority="3" stopIfTrue="1" operator="equal">
      <formula>0</formula>
    </cfRule>
  </conditionalFormatting>
  <conditionalFormatting sqref="E36:E37">
    <cfRule type="cellIs" dxfId="20" priority="2" stopIfTrue="1" operator="equal">
      <formula>0</formula>
    </cfRule>
  </conditionalFormatting>
  <conditionalFormatting sqref="F36:F37">
    <cfRule type="cellIs" dxfId="19" priority="1" stopIfTrue="1" operator="equal">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topLeftCell="B1" workbookViewId="0">
      <selection activeCell="S107" sqref="S107"/>
    </sheetView>
  </sheetViews>
  <sheetFormatPr defaultRowHeight="15"/>
  <cols>
    <col min="1" max="1" width="5.85546875" customWidth="1"/>
    <col min="2" max="2" width="5.5703125" customWidth="1"/>
    <col min="3" max="3" width="26.28515625" customWidth="1"/>
    <col min="4" max="4" width="5.42578125" customWidth="1"/>
    <col min="5" max="5" width="4.85546875" customWidth="1"/>
    <col min="6" max="6" width="20.7109375" customWidth="1"/>
    <col min="7" max="14" width="5.85546875" customWidth="1"/>
  </cols>
  <sheetData>
    <row r="1" spans="1:14">
      <c r="A1" s="212">
        <v>3</v>
      </c>
      <c r="B1" s="211">
        <v>4</v>
      </c>
      <c r="C1" s="81" t="s">
        <v>176</v>
      </c>
      <c r="D1" s="212">
        <v>9</v>
      </c>
      <c r="E1" s="211">
        <v>1</v>
      </c>
      <c r="F1" s="81" t="s">
        <v>175</v>
      </c>
      <c r="G1" s="82"/>
      <c r="H1" s="83"/>
      <c r="I1" s="83"/>
      <c r="J1" s="83"/>
      <c r="K1" s="83"/>
      <c r="L1" s="85"/>
      <c r="M1" s="85"/>
      <c r="N1" s="86"/>
    </row>
    <row r="2" spans="1:14">
      <c r="A2" s="87">
        <v>4</v>
      </c>
      <c r="B2" s="87" t="s">
        <v>77</v>
      </c>
      <c r="C2" s="88" t="s">
        <v>191</v>
      </c>
      <c r="D2" s="87">
        <v>11</v>
      </c>
      <c r="E2" s="87" t="s">
        <v>78</v>
      </c>
      <c r="F2" s="88" t="s">
        <v>200</v>
      </c>
      <c r="G2" s="215" t="s">
        <v>80</v>
      </c>
      <c r="H2" s="215" t="s">
        <v>90</v>
      </c>
      <c r="I2" s="215" t="s">
        <v>80</v>
      </c>
      <c r="J2" s="215" t="s">
        <v>80</v>
      </c>
      <c r="K2" s="215" t="s">
        <v>82</v>
      </c>
      <c r="L2" s="91">
        <v>3</v>
      </c>
      <c r="M2" s="91" t="s">
        <v>83</v>
      </c>
      <c r="N2" s="91">
        <v>1</v>
      </c>
    </row>
    <row r="3" spans="1:14">
      <c r="A3" s="87">
        <v>5</v>
      </c>
      <c r="B3" s="87" t="s">
        <v>84</v>
      </c>
      <c r="C3" s="88" t="s">
        <v>193</v>
      </c>
      <c r="D3" s="87">
        <v>10</v>
      </c>
      <c r="E3" s="87" t="s">
        <v>85</v>
      </c>
      <c r="F3" s="88" t="s">
        <v>187</v>
      </c>
      <c r="G3" s="215" t="s">
        <v>80</v>
      </c>
      <c r="H3" s="215" t="s">
        <v>96</v>
      </c>
      <c r="I3" s="215" t="s">
        <v>96</v>
      </c>
      <c r="J3" s="215" t="s">
        <v>82</v>
      </c>
      <c r="K3" s="215" t="s">
        <v>82</v>
      </c>
      <c r="L3" s="91">
        <v>3</v>
      </c>
      <c r="M3" s="91" t="s">
        <v>83</v>
      </c>
      <c r="N3" s="91">
        <v>0</v>
      </c>
    </row>
    <row r="4" spans="1:14">
      <c r="A4" s="87">
        <v>6</v>
      </c>
      <c r="B4" s="87" t="s">
        <v>87</v>
      </c>
      <c r="C4" s="88" t="s">
        <v>192</v>
      </c>
      <c r="D4" s="87">
        <v>12</v>
      </c>
      <c r="E4" s="87" t="s">
        <v>88</v>
      </c>
      <c r="F4" s="88" t="s">
        <v>186</v>
      </c>
      <c r="G4" s="215" t="s">
        <v>92</v>
      </c>
      <c r="H4" s="215" t="s">
        <v>144</v>
      </c>
      <c r="I4" s="215" t="s">
        <v>99</v>
      </c>
      <c r="J4" s="215" t="s">
        <v>144</v>
      </c>
      <c r="K4" s="215" t="s">
        <v>82</v>
      </c>
      <c r="L4" s="91">
        <v>1</v>
      </c>
      <c r="M4" s="91" t="s">
        <v>83</v>
      </c>
      <c r="N4" s="91">
        <v>3</v>
      </c>
    </row>
    <row r="5" spans="1:14">
      <c r="A5" s="92">
        <v>4</v>
      </c>
      <c r="B5" s="87"/>
      <c r="C5" s="88" t="s">
        <v>191</v>
      </c>
      <c r="D5" s="92">
        <v>11</v>
      </c>
      <c r="E5" s="87"/>
      <c r="F5" s="88" t="s">
        <v>200</v>
      </c>
      <c r="G5" s="213" t="s">
        <v>101</v>
      </c>
      <c r="H5" s="213" t="s">
        <v>96</v>
      </c>
      <c r="I5" s="213" t="s">
        <v>92</v>
      </c>
      <c r="J5" s="213" t="s">
        <v>82</v>
      </c>
      <c r="K5" s="213" t="s">
        <v>82</v>
      </c>
      <c r="L5" s="210">
        <v>3</v>
      </c>
      <c r="M5" s="210" t="s">
        <v>83</v>
      </c>
      <c r="N5" s="210">
        <v>0</v>
      </c>
    </row>
    <row r="6" spans="1:14">
      <c r="A6" s="92">
        <v>5</v>
      </c>
      <c r="B6" s="87"/>
      <c r="C6" s="88" t="s">
        <v>193</v>
      </c>
      <c r="D6" s="92">
        <v>12</v>
      </c>
      <c r="E6" s="87"/>
      <c r="F6" s="88" t="s">
        <v>186</v>
      </c>
      <c r="G6" s="213"/>
      <c r="H6" s="213"/>
      <c r="I6" s="213"/>
      <c r="J6" s="213"/>
      <c r="K6" s="213"/>
      <c r="L6" s="211"/>
      <c r="M6" s="211"/>
      <c r="N6" s="211"/>
    </row>
    <row r="7" spans="1:14">
      <c r="A7" s="87">
        <v>4</v>
      </c>
      <c r="B7" s="87" t="s">
        <v>77</v>
      </c>
      <c r="C7" s="88" t="s">
        <v>191</v>
      </c>
      <c r="D7" s="87">
        <v>10</v>
      </c>
      <c r="E7" s="87" t="s">
        <v>85</v>
      </c>
      <c r="F7" s="88" t="s">
        <v>187</v>
      </c>
      <c r="G7" s="215" t="s">
        <v>150</v>
      </c>
      <c r="H7" s="215" t="s">
        <v>100</v>
      </c>
      <c r="I7" s="215" t="s">
        <v>94</v>
      </c>
      <c r="J7" s="215" t="s">
        <v>95</v>
      </c>
      <c r="K7" s="215" t="s">
        <v>82</v>
      </c>
      <c r="L7" s="91">
        <v>3</v>
      </c>
      <c r="M7" s="91" t="s">
        <v>83</v>
      </c>
      <c r="N7" s="91">
        <v>1</v>
      </c>
    </row>
    <row r="8" spans="1:14">
      <c r="A8" s="93">
        <v>6</v>
      </c>
      <c r="B8" s="93" t="s">
        <v>87</v>
      </c>
      <c r="C8" s="88" t="s">
        <v>192</v>
      </c>
      <c r="D8" s="93">
        <v>11</v>
      </c>
      <c r="E8" s="93" t="s">
        <v>78</v>
      </c>
      <c r="F8" s="88" t="s">
        <v>200</v>
      </c>
      <c r="G8" s="215" t="s">
        <v>82</v>
      </c>
      <c r="H8" s="215" t="s">
        <v>82</v>
      </c>
      <c r="I8" s="215" t="s">
        <v>82</v>
      </c>
      <c r="J8" s="215" t="s">
        <v>82</v>
      </c>
      <c r="K8" s="215" t="s">
        <v>82</v>
      </c>
      <c r="L8" s="91">
        <v>0</v>
      </c>
      <c r="M8" s="91" t="s">
        <v>83</v>
      </c>
      <c r="N8" s="91">
        <v>0</v>
      </c>
    </row>
    <row r="9" spans="1:14">
      <c r="A9" s="94">
        <v>5</v>
      </c>
      <c r="B9" s="94" t="s">
        <v>84</v>
      </c>
      <c r="C9" s="95" t="s">
        <v>193</v>
      </c>
      <c r="D9" s="94">
        <v>12</v>
      </c>
      <c r="E9" s="94" t="s">
        <v>88</v>
      </c>
      <c r="F9" s="95" t="s">
        <v>186</v>
      </c>
      <c r="G9" s="215" t="s">
        <v>82</v>
      </c>
      <c r="H9" s="215" t="s">
        <v>82</v>
      </c>
      <c r="I9" s="215" t="s">
        <v>82</v>
      </c>
      <c r="J9" s="215" t="s">
        <v>82</v>
      </c>
      <c r="K9" s="215" t="s">
        <v>82</v>
      </c>
      <c r="L9" s="210">
        <v>0</v>
      </c>
      <c r="M9" s="210" t="s">
        <v>83</v>
      </c>
      <c r="N9" s="210">
        <v>0</v>
      </c>
    </row>
    <row r="10" spans="1:14">
      <c r="A10" s="99"/>
      <c r="B10" s="99"/>
      <c r="C10" s="99"/>
      <c r="D10" s="99"/>
      <c r="E10" s="99"/>
      <c r="F10" s="99"/>
      <c r="G10" s="100"/>
      <c r="H10" s="100"/>
      <c r="I10" s="100"/>
      <c r="J10" s="100"/>
      <c r="K10" s="100"/>
      <c r="L10" s="253">
        <v>4</v>
      </c>
      <c r="M10" s="253"/>
      <c r="N10" s="254">
        <v>1</v>
      </c>
    </row>
    <row r="11" spans="1:14">
      <c r="A11" s="212">
        <v>3</v>
      </c>
      <c r="B11" s="211">
        <v>2</v>
      </c>
      <c r="C11" s="81" t="s">
        <v>179</v>
      </c>
      <c r="D11" s="212">
        <v>9</v>
      </c>
      <c r="E11" s="211">
        <v>3</v>
      </c>
      <c r="F11" s="81" t="s">
        <v>178</v>
      </c>
      <c r="G11" s="82"/>
      <c r="H11" s="83"/>
      <c r="I11" s="83"/>
      <c r="J11" s="83"/>
      <c r="K11" s="83"/>
      <c r="L11" s="85"/>
      <c r="M11" s="85"/>
      <c r="N11" s="86"/>
    </row>
    <row r="12" spans="1:14">
      <c r="A12" s="87">
        <v>4</v>
      </c>
      <c r="B12" s="87" t="s">
        <v>77</v>
      </c>
      <c r="C12" s="88" t="s">
        <v>201</v>
      </c>
      <c r="D12" s="87">
        <v>11</v>
      </c>
      <c r="E12" s="87" t="s">
        <v>78</v>
      </c>
      <c r="F12" s="88" t="s">
        <v>202</v>
      </c>
      <c r="G12" s="215" t="s">
        <v>144</v>
      </c>
      <c r="H12" s="215" t="s">
        <v>91</v>
      </c>
      <c r="I12" s="215" t="s">
        <v>103</v>
      </c>
      <c r="J12" s="215" t="s">
        <v>82</v>
      </c>
      <c r="K12" s="215" t="s">
        <v>82</v>
      </c>
      <c r="L12" s="91">
        <v>0</v>
      </c>
      <c r="M12" s="91" t="s">
        <v>83</v>
      </c>
      <c r="N12" s="91">
        <v>3</v>
      </c>
    </row>
    <row r="13" spans="1:14">
      <c r="A13" s="87">
        <v>5</v>
      </c>
      <c r="B13" s="87" t="s">
        <v>84</v>
      </c>
      <c r="C13" s="88" t="s">
        <v>196</v>
      </c>
      <c r="D13" s="87">
        <v>10</v>
      </c>
      <c r="E13" s="87" t="s">
        <v>85</v>
      </c>
      <c r="F13" s="88" t="s">
        <v>190</v>
      </c>
      <c r="G13" s="215" t="s">
        <v>90</v>
      </c>
      <c r="H13" s="215" t="s">
        <v>106</v>
      </c>
      <c r="I13" s="215" t="s">
        <v>103</v>
      </c>
      <c r="J13" s="215" t="s">
        <v>82</v>
      </c>
      <c r="K13" s="215" t="s">
        <v>82</v>
      </c>
      <c r="L13" s="91">
        <v>0</v>
      </c>
      <c r="M13" s="91" t="s">
        <v>83</v>
      </c>
      <c r="N13" s="91">
        <v>3</v>
      </c>
    </row>
    <row r="14" spans="1:14">
      <c r="A14" s="87">
        <v>6</v>
      </c>
      <c r="B14" s="87" t="s">
        <v>87</v>
      </c>
      <c r="C14" s="88" t="s">
        <v>188</v>
      </c>
      <c r="D14" s="87">
        <v>12</v>
      </c>
      <c r="E14" s="87" t="s">
        <v>88</v>
      </c>
      <c r="F14" s="88" t="s">
        <v>189</v>
      </c>
      <c r="G14" s="215" t="s">
        <v>203</v>
      </c>
      <c r="H14" s="215" t="s">
        <v>103</v>
      </c>
      <c r="I14" s="215" t="s">
        <v>145</v>
      </c>
      <c r="J14" s="215" t="s">
        <v>80</v>
      </c>
      <c r="K14" s="215" t="s">
        <v>90</v>
      </c>
      <c r="L14" s="91">
        <v>2</v>
      </c>
      <c r="M14" s="91" t="s">
        <v>83</v>
      </c>
      <c r="N14" s="91">
        <v>3</v>
      </c>
    </row>
    <row r="15" spans="1:14">
      <c r="A15" s="92">
        <v>5</v>
      </c>
      <c r="B15" s="87"/>
      <c r="C15" s="88" t="s">
        <v>196</v>
      </c>
      <c r="D15" s="92">
        <v>11</v>
      </c>
      <c r="E15" s="87"/>
      <c r="F15" s="88" t="s">
        <v>202</v>
      </c>
      <c r="G15" s="213" t="s">
        <v>94</v>
      </c>
      <c r="H15" s="213" t="s">
        <v>94</v>
      </c>
      <c r="I15" s="213" t="s">
        <v>92</v>
      </c>
      <c r="J15" s="213" t="s">
        <v>82</v>
      </c>
      <c r="K15" s="213" t="s">
        <v>82</v>
      </c>
      <c r="L15" s="210">
        <v>3</v>
      </c>
      <c r="M15" s="210" t="s">
        <v>83</v>
      </c>
      <c r="N15" s="210">
        <v>0</v>
      </c>
    </row>
    <row r="16" spans="1:14">
      <c r="A16" s="92">
        <v>6</v>
      </c>
      <c r="B16" s="87"/>
      <c r="C16" s="88" t="s">
        <v>188</v>
      </c>
      <c r="D16" s="92">
        <v>13</v>
      </c>
      <c r="E16" s="87"/>
      <c r="F16" s="88" t="s">
        <v>204</v>
      </c>
      <c r="G16" s="213"/>
      <c r="H16" s="213"/>
      <c r="I16" s="213"/>
      <c r="J16" s="213"/>
      <c r="K16" s="213"/>
      <c r="L16" s="211"/>
      <c r="M16" s="211"/>
      <c r="N16" s="211"/>
    </row>
    <row r="17" spans="1:14">
      <c r="A17" s="87">
        <v>4</v>
      </c>
      <c r="B17" s="87" t="s">
        <v>77</v>
      </c>
      <c r="C17" s="88" t="s">
        <v>201</v>
      </c>
      <c r="D17" s="87">
        <v>10</v>
      </c>
      <c r="E17" s="87" t="s">
        <v>85</v>
      </c>
      <c r="F17" s="88" t="s">
        <v>190</v>
      </c>
      <c r="G17" s="215" t="s">
        <v>100</v>
      </c>
      <c r="H17" s="215" t="s">
        <v>91</v>
      </c>
      <c r="I17" s="215" t="s">
        <v>89</v>
      </c>
      <c r="J17" s="215" t="s">
        <v>82</v>
      </c>
      <c r="K17" s="215" t="s">
        <v>82</v>
      </c>
      <c r="L17" s="91">
        <v>0</v>
      </c>
      <c r="M17" s="91" t="s">
        <v>83</v>
      </c>
      <c r="N17" s="91">
        <v>3</v>
      </c>
    </row>
    <row r="18" spans="1:14">
      <c r="A18" s="93">
        <v>6</v>
      </c>
      <c r="B18" s="93" t="s">
        <v>87</v>
      </c>
      <c r="C18" s="88" t="s">
        <v>188</v>
      </c>
      <c r="D18" s="93">
        <v>11</v>
      </c>
      <c r="E18" s="93" t="s">
        <v>78</v>
      </c>
      <c r="F18" s="88" t="s">
        <v>202</v>
      </c>
      <c r="G18" s="215" t="s">
        <v>82</v>
      </c>
      <c r="H18" s="215" t="s">
        <v>82</v>
      </c>
      <c r="I18" s="215" t="s">
        <v>82</v>
      </c>
      <c r="J18" s="215" t="s">
        <v>82</v>
      </c>
      <c r="K18" s="215" t="s">
        <v>82</v>
      </c>
      <c r="L18" s="91">
        <v>0</v>
      </c>
      <c r="M18" s="91" t="s">
        <v>83</v>
      </c>
      <c r="N18" s="91">
        <v>0</v>
      </c>
    </row>
    <row r="19" spans="1:14">
      <c r="A19" s="94">
        <v>5</v>
      </c>
      <c r="B19" s="94" t="s">
        <v>84</v>
      </c>
      <c r="C19" s="95" t="s">
        <v>196</v>
      </c>
      <c r="D19" s="94">
        <v>12</v>
      </c>
      <c r="E19" s="94" t="s">
        <v>88</v>
      </c>
      <c r="F19" s="95" t="s">
        <v>189</v>
      </c>
      <c r="G19" s="215" t="s">
        <v>82</v>
      </c>
      <c r="H19" s="215" t="s">
        <v>82</v>
      </c>
      <c r="I19" s="215" t="s">
        <v>82</v>
      </c>
      <c r="J19" s="215" t="s">
        <v>82</v>
      </c>
      <c r="K19" s="215" t="s">
        <v>82</v>
      </c>
      <c r="L19" s="210">
        <v>0</v>
      </c>
      <c r="M19" s="210" t="s">
        <v>83</v>
      </c>
      <c r="N19" s="210">
        <v>0</v>
      </c>
    </row>
    <row r="20" spans="1:14">
      <c r="A20" s="99"/>
      <c r="B20" s="99"/>
      <c r="C20" s="99"/>
      <c r="D20" s="99"/>
      <c r="E20" s="99"/>
      <c r="F20" s="99"/>
      <c r="G20" s="100"/>
      <c r="H20" s="100"/>
      <c r="I20" s="100"/>
      <c r="J20" s="100"/>
      <c r="K20" s="100"/>
      <c r="L20" s="253">
        <v>1</v>
      </c>
      <c r="M20" s="253"/>
      <c r="N20" s="254">
        <v>4</v>
      </c>
    </row>
    <row r="21" spans="1:14">
      <c r="A21" s="212">
        <v>3</v>
      </c>
      <c r="B21" s="211">
        <v>8</v>
      </c>
      <c r="C21" s="81" t="s">
        <v>181</v>
      </c>
      <c r="D21" s="212">
        <v>9</v>
      </c>
      <c r="E21" s="211">
        <v>5</v>
      </c>
      <c r="F21" s="81" t="s">
        <v>182</v>
      </c>
      <c r="G21" s="82"/>
      <c r="H21" s="83"/>
      <c r="I21" s="83"/>
      <c r="J21" s="83"/>
      <c r="K21" s="83"/>
      <c r="L21" s="85"/>
      <c r="M21" s="85"/>
      <c r="N21" s="86"/>
    </row>
    <row r="22" spans="1:14">
      <c r="A22" s="87">
        <v>4</v>
      </c>
      <c r="B22" s="87" t="s">
        <v>77</v>
      </c>
      <c r="C22" s="88" t="s">
        <v>194</v>
      </c>
      <c r="D22" s="87">
        <v>11</v>
      </c>
      <c r="E22" s="87" t="s">
        <v>78</v>
      </c>
      <c r="F22" s="88" t="s">
        <v>185</v>
      </c>
      <c r="G22" s="215" t="s">
        <v>96</v>
      </c>
      <c r="H22" s="215" t="s">
        <v>86</v>
      </c>
      <c r="I22" s="215" t="s">
        <v>100</v>
      </c>
      <c r="J22" s="215" t="s">
        <v>149</v>
      </c>
      <c r="K22" s="215" t="s">
        <v>96</v>
      </c>
      <c r="L22" s="91">
        <v>3</v>
      </c>
      <c r="M22" s="91" t="s">
        <v>83</v>
      </c>
      <c r="N22" s="91">
        <v>2</v>
      </c>
    </row>
    <row r="23" spans="1:14">
      <c r="A23" s="87">
        <v>5</v>
      </c>
      <c r="B23" s="87" t="s">
        <v>84</v>
      </c>
      <c r="C23" s="88" t="s">
        <v>198</v>
      </c>
      <c r="D23" s="87">
        <v>10</v>
      </c>
      <c r="E23" s="87" t="s">
        <v>85</v>
      </c>
      <c r="F23" s="88" t="s">
        <v>199</v>
      </c>
      <c r="G23" s="215" t="s">
        <v>100</v>
      </c>
      <c r="H23" s="215" t="s">
        <v>100</v>
      </c>
      <c r="I23" s="215" t="s">
        <v>100</v>
      </c>
      <c r="J23" s="215" t="s">
        <v>82</v>
      </c>
      <c r="K23" s="215" t="s">
        <v>82</v>
      </c>
      <c r="L23" s="91">
        <v>0</v>
      </c>
      <c r="M23" s="91" t="s">
        <v>83</v>
      </c>
      <c r="N23" s="91">
        <v>3</v>
      </c>
    </row>
    <row r="24" spans="1:14">
      <c r="A24" s="87">
        <v>6</v>
      </c>
      <c r="B24" s="87" t="s">
        <v>87</v>
      </c>
      <c r="C24" s="88" t="s">
        <v>197</v>
      </c>
      <c r="D24" s="87">
        <v>12</v>
      </c>
      <c r="E24" s="87" t="s">
        <v>88</v>
      </c>
      <c r="F24" s="88" t="s">
        <v>205</v>
      </c>
      <c r="G24" s="215" t="s">
        <v>90</v>
      </c>
      <c r="H24" s="215" t="s">
        <v>96</v>
      </c>
      <c r="I24" s="215" t="s">
        <v>99</v>
      </c>
      <c r="J24" s="215" t="s">
        <v>100</v>
      </c>
      <c r="K24" s="215" t="s">
        <v>82</v>
      </c>
      <c r="L24" s="91">
        <v>1</v>
      </c>
      <c r="M24" s="91" t="s">
        <v>83</v>
      </c>
      <c r="N24" s="91">
        <v>3</v>
      </c>
    </row>
    <row r="25" spans="1:14">
      <c r="A25" s="92">
        <v>4</v>
      </c>
      <c r="B25" s="87"/>
      <c r="C25" s="88" t="s">
        <v>194</v>
      </c>
      <c r="D25" s="92">
        <v>10</v>
      </c>
      <c r="E25" s="87"/>
      <c r="F25" s="88" t="s">
        <v>199</v>
      </c>
      <c r="G25" s="213" t="s">
        <v>91</v>
      </c>
      <c r="H25" s="213" t="s">
        <v>99</v>
      </c>
      <c r="I25" s="213" t="s">
        <v>79</v>
      </c>
      <c r="J25" s="213" t="s">
        <v>86</v>
      </c>
      <c r="K25" s="213" t="s">
        <v>100</v>
      </c>
      <c r="L25" s="210">
        <v>2</v>
      </c>
      <c r="M25" s="210" t="s">
        <v>83</v>
      </c>
      <c r="N25" s="210">
        <v>3</v>
      </c>
    </row>
    <row r="26" spans="1:14">
      <c r="A26" s="92">
        <v>5</v>
      </c>
      <c r="B26" s="87"/>
      <c r="C26" s="88" t="s">
        <v>198</v>
      </c>
      <c r="D26" s="92">
        <v>11</v>
      </c>
      <c r="E26" s="87"/>
      <c r="F26" s="88" t="s">
        <v>185</v>
      </c>
      <c r="G26" s="213"/>
      <c r="H26" s="213"/>
      <c r="I26" s="213"/>
      <c r="J26" s="213"/>
      <c r="K26" s="213"/>
      <c r="L26" s="211"/>
      <c r="M26" s="211"/>
      <c r="N26" s="211"/>
    </row>
    <row r="27" spans="1:14">
      <c r="A27" s="87">
        <v>4</v>
      </c>
      <c r="B27" s="87" t="s">
        <v>77</v>
      </c>
      <c r="C27" s="88" t="s">
        <v>194</v>
      </c>
      <c r="D27" s="87">
        <v>10</v>
      </c>
      <c r="E27" s="87" t="s">
        <v>85</v>
      </c>
      <c r="F27" s="88" t="s">
        <v>199</v>
      </c>
      <c r="G27" s="215" t="s">
        <v>81</v>
      </c>
      <c r="H27" s="215" t="s">
        <v>100</v>
      </c>
      <c r="I27" s="215" t="s">
        <v>107</v>
      </c>
      <c r="J27" s="215" t="s">
        <v>80</v>
      </c>
      <c r="K27" s="215" t="s">
        <v>100</v>
      </c>
      <c r="L27" s="91">
        <v>2</v>
      </c>
      <c r="M27" s="91" t="s">
        <v>83</v>
      </c>
      <c r="N27" s="91">
        <v>3</v>
      </c>
    </row>
    <row r="28" spans="1:14">
      <c r="A28" s="93">
        <v>6</v>
      </c>
      <c r="B28" s="93" t="s">
        <v>87</v>
      </c>
      <c r="C28" s="88" t="s">
        <v>197</v>
      </c>
      <c r="D28" s="93">
        <v>11</v>
      </c>
      <c r="E28" s="93" t="s">
        <v>78</v>
      </c>
      <c r="F28" s="88" t="s">
        <v>185</v>
      </c>
      <c r="G28" s="215" t="s">
        <v>82</v>
      </c>
      <c r="H28" s="215" t="s">
        <v>82</v>
      </c>
      <c r="I28" s="215" t="s">
        <v>82</v>
      </c>
      <c r="J28" s="215" t="s">
        <v>82</v>
      </c>
      <c r="K28" s="215" t="s">
        <v>82</v>
      </c>
      <c r="L28" s="91">
        <v>0</v>
      </c>
      <c r="M28" s="91" t="s">
        <v>83</v>
      </c>
      <c r="N28" s="91">
        <v>0</v>
      </c>
    </row>
    <row r="29" spans="1:14">
      <c r="A29" s="94">
        <v>5</v>
      </c>
      <c r="B29" s="94" t="s">
        <v>84</v>
      </c>
      <c r="C29" s="95" t="s">
        <v>198</v>
      </c>
      <c r="D29" s="94">
        <v>12</v>
      </c>
      <c r="E29" s="94" t="s">
        <v>88</v>
      </c>
      <c r="F29" s="95" t="s">
        <v>205</v>
      </c>
      <c r="G29" s="215" t="s">
        <v>82</v>
      </c>
      <c r="H29" s="215" t="s">
        <v>82</v>
      </c>
      <c r="I29" s="215" t="s">
        <v>82</v>
      </c>
      <c r="J29" s="215" t="s">
        <v>82</v>
      </c>
      <c r="K29" s="215" t="s">
        <v>82</v>
      </c>
      <c r="L29" s="210">
        <v>0</v>
      </c>
      <c r="M29" s="210" t="s">
        <v>83</v>
      </c>
      <c r="N29" s="210">
        <v>0</v>
      </c>
    </row>
    <row r="30" spans="1:14">
      <c r="A30" s="99"/>
      <c r="B30" s="99"/>
      <c r="C30" s="99"/>
      <c r="D30" s="99"/>
      <c r="E30" s="99"/>
      <c r="F30" s="99"/>
      <c r="G30" s="100"/>
      <c r="H30" s="100"/>
      <c r="I30" s="100"/>
      <c r="J30" s="100"/>
      <c r="K30" s="100"/>
      <c r="L30" s="253">
        <v>1</v>
      </c>
      <c r="M30" s="253"/>
      <c r="N30" s="254">
        <v>4</v>
      </c>
    </row>
    <row r="31" spans="1:14">
      <c r="A31" s="212">
        <v>3</v>
      </c>
      <c r="B31" s="211">
        <v>7</v>
      </c>
      <c r="C31" s="81" t="s">
        <v>184</v>
      </c>
      <c r="D31" s="212">
        <v>9</v>
      </c>
      <c r="E31" s="211">
        <v>6</v>
      </c>
      <c r="F31" s="81" t="s">
        <v>46</v>
      </c>
      <c r="G31" s="82"/>
      <c r="H31" s="83"/>
      <c r="I31" s="83"/>
      <c r="J31" s="83"/>
      <c r="K31" s="83"/>
      <c r="L31" s="85"/>
      <c r="M31" s="85"/>
      <c r="N31" s="86"/>
    </row>
    <row r="32" spans="1:14">
      <c r="A32" s="87">
        <v>4</v>
      </c>
      <c r="B32" s="87" t="s">
        <v>77</v>
      </c>
      <c r="C32" s="88" t="e">
        <v>#N/A</v>
      </c>
      <c r="D32" s="87">
        <v>11</v>
      </c>
      <c r="E32" s="87" t="s">
        <v>78</v>
      </c>
      <c r="F32" s="88" t="e">
        <v>#N/A</v>
      </c>
      <c r="G32" s="215" t="s">
        <v>82</v>
      </c>
      <c r="H32" s="215" t="s">
        <v>82</v>
      </c>
      <c r="I32" s="215" t="s">
        <v>82</v>
      </c>
      <c r="J32" s="215" t="s">
        <v>82</v>
      </c>
      <c r="K32" s="215" t="s">
        <v>82</v>
      </c>
      <c r="L32" s="91">
        <v>0</v>
      </c>
      <c r="M32" s="91" t="s">
        <v>83</v>
      </c>
      <c r="N32" s="91">
        <v>0</v>
      </c>
    </row>
    <row r="33" spans="1:14">
      <c r="A33" s="87">
        <v>5</v>
      </c>
      <c r="B33" s="87" t="s">
        <v>84</v>
      </c>
      <c r="C33" s="88" t="e">
        <v>#N/A</v>
      </c>
      <c r="D33" s="87">
        <v>10</v>
      </c>
      <c r="E33" s="87" t="s">
        <v>85</v>
      </c>
      <c r="F33" s="88" t="e">
        <v>#N/A</v>
      </c>
      <c r="G33" s="215" t="s">
        <v>82</v>
      </c>
      <c r="H33" s="215" t="s">
        <v>82</v>
      </c>
      <c r="I33" s="215" t="s">
        <v>82</v>
      </c>
      <c r="J33" s="215" t="s">
        <v>82</v>
      </c>
      <c r="K33" s="215" t="s">
        <v>82</v>
      </c>
      <c r="L33" s="91">
        <v>0</v>
      </c>
      <c r="M33" s="91" t="s">
        <v>83</v>
      </c>
      <c r="N33" s="91">
        <v>0</v>
      </c>
    </row>
    <row r="34" spans="1:14">
      <c r="A34" s="87">
        <v>6</v>
      </c>
      <c r="B34" s="87" t="s">
        <v>87</v>
      </c>
      <c r="C34" s="88" t="e">
        <v>#N/A</v>
      </c>
      <c r="D34" s="87">
        <v>12</v>
      </c>
      <c r="E34" s="87" t="s">
        <v>88</v>
      </c>
      <c r="F34" s="88" t="e">
        <v>#N/A</v>
      </c>
      <c r="G34" s="215" t="s">
        <v>82</v>
      </c>
      <c r="H34" s="215" t="s">
        <v>82</v>
      </c>
      <c r="I34" s="215" t="s">
        <v>82</v>
      </c>
      <c r="J34" s="215" t="s">
        <v>82</v>
      </c>
      <c r="K34" s="215" t="s">
        <v>82</v>
      </c>
      <c r="L34" s="91">
        <v>0</v>
      </c>
      <c r="M34" s="91" t="s">
        <v>83</v>
      </c>
      <c r="N34" s="91">
        <v>0</v>
      </c>
    </row>
    <row r="35" spans="1:14">
      <c r="A35" s="92">
        <v>7</v>
      </c>
      <c r="B35" s="87"/>
      <c r="C35" s="88" t="e">
        <v>#N/A</v>
      </c>
      <c r="D35" s="92">
        <v>13</v>
      </c>
      <c r="E35" s="87"/>
      <c r="F35" s="88" t="e">
        <v>#N/A</v>
      </c>
      <c r="G35" s="213" t="s">
        <v>82</v>
      </c>
      <c r="H35" s="213" t="s">
        <v>82</v>
      </c>
      <c r="I35" s="213" t="s">
        <v>82</v>
      </c>
      <c r="J35" s="213" t="s">
        <v>82</v>
      </c>
      <c r="K35" s="213" t="s">
        <v>82</v>
      </c>
      <c r="L35" s="210">
        <v>0</v>
      </c>
      <c r="M35" s="210" t="s">
        <v>83</v>
      </c>
      <c r="N35" s="210">
        <v>0</v>
      </c>
    </row>
    <row r="36" spans="1:14">
      <c r="A36" s="92">
        <v>8</v>
      </c>
      <c r="B36" s="87"/>
      <c r="C36" s="88" t="e">
        <v>#N/A</v>
      </c>
      <c r="D36" s="92">
        <v>14</v>
      </c>
      <c r="E36" s="87"/>
      <c r="F36" s="88" t="e">
        <v>#N/A</v>
      </c>
      <c r="G36" s="213"/>
      <c r="H36" s="213"/>
      <c r="I36" s="213"/>
      <c r="J36" s="213"/>
      <c r="K36" s="213"/>
      <c r="L36" s="211"/>
      <c r="M36" s="211"/>
      <c r="N36" s="211"/>
    </row>
    <row r="37" spans="1:14">
      <c r="A37" s="87">
        <v>4</v>
      </c>
      <c r="B37" s="87" t="s">
        <v>77</v>
      </c>
      <c r="C37" s="88" t="e">
        <v>#N/A</v>
      </c>
      <c r="D37" s="87">
        <v>10</v>
      </c>
      <c r="E37" s="87" t="s">
        <v>85</v>
      </c>
      <c r="F37" s="88" t="e">
        <v>#N/A</v>
      </c>
      <c r="G37" s="215" t="s">
        <v>82</v>
      </c>
      <c r="H37" s="215" t="s">
        <v>82</v>
      </c>
      <c r="I37" s="215" t="s">
        <v>82</v>
      </c>
      <c r="J37" s="215" t="s">
        <v>82</v>
      </c>
      <c r="K37" s="215" t="s">
        <v>82</v>
      </c>
      <c r="L37" s="91">
        <v>0</v>
      </c>
      <c r="M37" s="91" t="s">
        <v>83</v>
      </c>
      <c r="N37" s="91">
        <v>0</v>
      </c>
    </row>
    <row r="38" spans="1:14">
      <c r="A38" s="93">
        <v>6</v>
      </c>
      <c r="B38" s="93" t="s">
        <v>87</v>
      </c>
      <c r="C38" s="88" t="e">
        <v>#N/A</v>
      </c>
      <c r="D38" s="93">
        <v>11</v>
      </c>
      <c r="E38" s="93" t="s">
        <v>78</v>
      </c>
      <c r="F38" s="88" t="e">
        <v>#N/A</v>
      </c>
      <c r="G38" s="215" t="s">
        <v>82</v>
      </c>
      <c r="H38" s="215" t="s">
        <v>82</v>
      </c>
      <c r="I38" s="215" t="s">
        <v>82</v>
      </c>
      <c r="J38" s="215" t="s">
        <v>82</v>
      </c>
      <c r="K38" s="215" t="s">
        <v>82</v>
      </c>
      <c r="L38" s="91">
        <v>0</v>
      </c>
      <c r="M38" s="91" t="s">
        <v>83</v>
      </c>
      <c r="N38" s="91">
        <v>0</v>
      </c>
    </row>
    <row r="39" spans="1:14">
      <c r="A39" s="94">
        <v>5</v>
      </c>
      <c r="B39" s="94" t="s">
        <v>84</v>
      </c>
      <c r="C39" s="95" t="e">
        <v>#N/A</v>
      </c>
      <c r="D39" s="94">
        <v>12</v>
      </c>
      <c r="E39" s="94" t="s">
        <v>88</v>
      </c>
      <c r="F39" s="95" t="e">
        <v>#N/A</v>
      </c>
      <c r="G39" s="215" t="s">
        <v>82</v>
      </c>
      <c r="H39" s="215" t="s">
        <v>82</v>
      </c>
      <c r="I39" s="215" t="s">
        <v>82</v>
      </c>
      <c r="J39" s="215" t="s">
        <v>82</v>
      </c>
      <c r="K39" s="215" t="s">
        <v>82</v>
      </c>
      <c r="L39" s="210">
        <v>0</v>
      </c>
      <c r="M39" s="210" t="s">
        <v>83</v>
      </c>
      <c r="N39" s="210">
        <v>0</v>
      </c>
    </row>
    <row r="40" spans="1:14">
      <c r="A40" s="99"/>
      <c r="B40" s="99"/>
      <c r="C40" s="99"/>
      <c r="D40" s="99"/>
      <c r="E40" s="99"/>
      <c r="F40" s="99"/>
      <c r="G40" s="100"/>
      <c r="H40" s="100"/>
      <c r="I40" s="100"/>
      <c r="J40" s="100"/>
      <c r="K40" s="100"/>
      <c r="L40" s="103"/>
      <c r="M40" s="103"/>
      <c r="N40" s="214"/>
    </row>
    <row r="41" spans="1:14">
      <c r="A41" s="212">
        <v>3</v>
      </c>
      <c r="B41" s="211">
        <v>2</v>
      </c>
      <c r="C41" s="81" t="s">
        <v>179</v>
      </c>
      <c r="D41" s="212">
        <v>9</v>
      </c>
      <c r="E41" s="211">
        <v>1</v>
      </c>
      <c r="F41" s="81" t="s">
        <v>175</v>
      </c>
      <c r="G41" s="82"/>
      <c r="H41" s="83"/>
      <c r="I41" s="83"/>
      <c r="J41" s="83"/>
      <c r="K41" s="83"/>
      <c r="L41" s="85"/>
      <c r="M41" s="85"/>
      <c r="N41" s="86"/>
    </row>
    <row r="42" spans="1:14">
      <c r="A42" s="87">
        <v>4</v>
      </c>
      <c r="B42" s="87" t="s">
        <v>77</v>
      </c>
      <c r="C42" s="88" t="s">
        <v>201</v>
      </c>
      <c r="D42" s="87">
        <v>11</v>
      </c>
      <c r="E42" s="87" t="s">
        <v>78</v>
      </c>
      <c r="F42" s="88" t="s">
        <v>186</v>
      </c>
      <c r="G42" s="215" t="s">
        <v>89</v>
      </c>
      <c r="H42" s="215" t="s">
        <v>90</v>
      </c>
      <c r="I42" s="215" t="s">
        <v>94</v>
      </c>
      <c r="J42" s="215" t="s">
        <v>80</v>
      </c>
      <c r="K42" s="215" t="s">
        <v>94</v>
      </c>
      <c r="L42" s="91">
        <v>3</v>
      </c>
      <c r="M42" s="91" t="s">
        <v>83</v>
      </c>
      <c r="N42" s="91">
        <v>2</v>
      </c>
    </row>
    <row r="43" spans="1:14">
      <c r="A43" s="87">
        <v>5</v>
      </c>
      <c r="B43" s="87" t="s">
        <v>84</v>
      </c>
      <c r="C43" s="88" t="s">
        <v>196</v>
      </c>
      <c r="D43" s="87">
        <v>10</v>
      </c>
      <c r="E43" s="87" t="s">
        <v>85</v>
      </c>
      <c r="F43" s="88" t="s">
        <v>187</v>
      </c>
      <c r="G43" s="215" t="s">
        <v>94</v>
      </c>
      <c r="H43" s="215" t="s">
        <v>99</v>
      </c>
      <c r="I43" s="215" t="s">
        <v>103</v>
      </c>
      <c r="J43" s="215" t="s">
        <v>89</v>
      </c>
      <c r="K43" s="215" t="s">
        <v>82</v>
      </c>
      <c r="L43" s="91">
        <v>1</v>
      </c>
      <c r="M43" s="91" t="s">
        <v>83</v>
      </c>
      <c r="N43" s="91">
        <v>3</v>
      </c>
    </row>
    <row r="44" spans="1:14">
      <c r="A44" s="87">
        <v>6</v>
      </c>
      <c r="B44" s="87" t="s">
        <v>87</v>
      </c>
      <c r="C44" s="88" t="s">
        <v>188</v>
      </c>
      <c r="D44" s="87">
        <v>12</v>
      </c>
      <c r="E44" s="87" t="s">
        <v>88</v>
      </c>
      <c r="F44" s="88" t="s">
        <v>200</v>
      </c>
      <c r="G44" s="215" t="s">
        <v>92</v>
      </c>
      <c r="H44" s="215" t="s">
        <v>89</v>
      </c>
      <c r="I44" s="215" t="s">
        <v>144</v>
      </c>
      <c r="J44" s="215" t="s">
        <v>94</v>
      </c>
      <c r="K44" s="215" t="s">
        <v>86</v>
      </c>
      <c r="L44" s="91">
        <v>3</v>
      </c>
      <c r="M44" s="91" t="s">
        <v>83</v>
      </c>
      <c r="N44" s="91">
        <v>2</v>
      </c>
    </row>
    <row r="45" spans="1:14">
      <c r="A45" s="92">
        <v>5</v>
      </c>
      <c r="B45" s="87"/>
      <c r="C45" s="88" t="s">
        <v>196</v>
      </c>
      <c r="D45" s="92">
        <v>10</v>
      </c>
      <c r="E45" s="87"/>
      <c r="F45" s="88" t="s">
        <v>187</v>
      </c>
      <c r="G45" s="213" t="s">
        <v>96</v>
      </c>
      <c r="H45" s="213" t="s">
        <v>92</v>
      </c>
      <c r="I45" s="213" t="s">
        <v>146</v>
      </c>
      <c r="J45" s="213" t="s">
        <v>82</v>
      </c>
      <c r="K45" s="213" t="s">
        <v>82</v>
      </c>
      <c r="L45" s="210">
        <v>3</v>
      </c>
      <c r="M45" s="210" t="s">
        <v>83</v>
      </c>
      <c r="N45" s="210">
        <v>0</v>
      </c>
    </row>
    <row r="46" spans="1:14">
      <c r="A46" s="92">
        <v>6</v>
      </c>
      <c r="B46" s="87"/>
      <c r="C46" s="88" t="s">
        <v>188</v>
      </c>
      <c r="D46" s="92">
        <v>12</v>
      </c>
      <c r="E46" s="87"/>
      <c r="F46" s="88" t="s">
        <v>200</v>
      </c>
      <c r="G46" s="213"/>
      <c r="H46" s="213"/>
      <c r="I46" s="213"/>
      <c r="J46" s="213"/>
      <c r="K46" s="213"/>
      <c r="L46" s="211"/>
      <c r="M46" s="211"/>
      <c r="N46" s="211"/>
    </row>
    <row r="47" spans="1:14">
      <c r="A47" s="87">
        <v>4</v>
      </c>
      <c r="B47" s="87" t="s">
        <v>77</v>
      </c>
      <c r="C47" s="88" t="s">
        <v>201</v>
      </c>
      <c r="D47" s="87">
        <v>10</v>
      </c>
      <c r="E47" s="87" t="s">
        <v>85</v>
      </c>
      <c r="F47" s="88" t="s">
        <v>187</v>
      </c>
      <c r="G47" s="215" t="s">
        <v>94</v>
      </c>
      <c r="H47" s="215" t="s">
        <v>107</v>
      </c>
      <c r="I47" s="215" t="s">
        <v>86</v>
      </c>
      <c r="J47" s="215" t="s">
        <v>91</v>
      </c>
      <c r="K47" s="215" t="s">
        <v>99</v>
      </c>
      <c r="L47" s="91">
        <v>2</v>
      </c>
      <c r="M47" s="91" t="s">
        <v>83</v>
      </c>
      <c r="N47" s="91">
        <v>3</v>
      </c>
    </row>
    <row r="48" spans="1:14">
      <c r="A48" s="93">
        <v>6</v>
      </c>
      <c r="B48" s="93" t="s">
        <v>87</v>
      </c>
      <c r="C48" s="88" t="s">
        <v>188</v>
      </c>
      <c r="D48" s="93">
        <v>11</v>
      </c>
      <c r="E48" s="93" t="s">
        <v>78</v>
      </c>
      <c r="F48" s="88" t="s">
        <v>186</v>
      </c>
      <c r="G48" s="215" t="s">
        <v>90</v>
      </c>
      <c r="H48" s="215" t="s">
        <v>89</v>
      </c>
      <c r="I48" s="215" t="s">
        <v>89</v>
      </c>
      <c r="J48" s="215" t="s">
        <v>82</v>
      </c>
      <c r="K48" s="215" t="s">
        <v>82</v>
      </c>
      <c r="L48" s="91">
        <v>0</v>
      </c>
      <c r="M48" s="91" t="s">
        <v>83</v>
      </c>
      <c r="N48" s="91">
        <v>3</v>
      </c>
    </row>
    <row r="49" spans="1:14">
      <c r="A49" s="94">
        <v>5</v>
      </c>
      <c r="B49" s="94" t="s">
        <v>84</v>
      </c>
      <c r="C49" s="95" t="s">
        <v>196</v>
      </c>
      <c r="D49" s="94">
        <v>12</v>
      </c>
      <c r="E49" s="94" t="s">
        <v>88</v>
      </c>
      <c r="F49" s="95" t="s">
        <v>200</v>
      </c>
      <c r="G49" s="215" t="s">
        <v>91</v>
      </c>
      <c r="H49" s="215" t="s">
        <v>95</v>
      </c>
      <c r="I49" s="215" t="s">
        <v>106</v>
      </c>
      <c r="J49" s="215" t="s">
        <v>86</v>
      </c>
      <c r="K49" s="215" t="s">
        <v>80</v>
      </c>
      <c r="L49" s="210">
        <v>3</v>
      </c>
      <c r="M49" s="210" t="s">
        <v>83</v>
      </c>
      <c r="N49" s="210">
        <v>2</v>
      </c>
    </row>
    <row r="50" spans="1:14">
      <c r="A50" s="99"/>
      <c r="B50" s="99"/>
      <c r="C50" s="99"/>
      <c r="D50" s="99"/>
      <c r="E50" s="99"/>
      <c r="F50" s="99"/>
      <c r="G50" s="100"/>
      <c r="H50" s="100"/>
      <c r="I50" s="100"/>
      <c r="J50" s="100"/>
      <c r="K50" s="100"/>
      <c r="L50" s="253">
        <v>4</v>
      </c>
      <c r="M50" s="253"/>
      <c r="N50" s="254">
        <v>3</v>
      </c>
    </row>
    <row r="51" spans="1:14">
      <c r="A51" s="212">
        <v>3</v>
      </c>
      <c r="B51" s="211">
        <v>4</v>
      </c>
      <c r="C51" s="81" t="s">
        <v>176</v>
      </c>
      <c r="D51" s="212">
        <v>9</v>
      </c>
      <c r="E51" s="211">
        <v>3</v>
      </c>
      <c r="F51" s="81" t="s">
        <v>178</v>
      </c>
      <c r="G51" s="82"/>
      <c r="H51" s="83"/>
      <c r="I51" s="83"/>
      <c r="J51" s="83"/>
      <c r="K51" s="83"/>
      <c r="L51" s="85"/>
      <c r="M51" s="85"/>
      <c r="N51" s="86"/>
    </row>
    <row r="52" spans="1:14">
      <c r="A52" s="87">
        <v>4</v>
      </c>
      <c r="B52" s="87" t="s">
        <v>77</v>
      </c>
      <c r="C52" s="88" t="s">
        <v>192</v>
      </c>
      <c r="D52" s="87">
        <v>11</v>
      </c>
      <c r="E52" s="87" t="s">
        <v>78</v>
      </c>
      <c r="F52" s="88" t="s">
        <v>202</v>
      </c>
      <c r="G52" s="215" t="s">
        <v>80</v>
      </c>
      <c r="H52" s="215" t="s">
        <v>90</v>
      </c>
      <c r="I52" s="215" t="s">
        <v>150</v>
      </c>
      <c r="J52" s="215" t="s">
        <v>90</v>
      </c>
      <c r="K52" s="215" t="s">
        <v>86</v>
      </c>
      <c r="L52" s="91">
        <v>3</v>
      </c>
      <c r="M52" s="91" t="s">
        <v>83</v>
      </c>
      <c r="N52" s="91">
        <v>2</v>
      </c>
    </row>
    <row r="53" spans="1:14">
      <c r="A53" s="87">
        <v>5</v>
      </c>
      <c r="B53" s="87" t="s">
        <v>84</v>
      </c>
      <c r="C53" s="88" t="s">
        <v>193</v>
      </c>
      <c r="D53" s="87">
        <v>10</v>
      </c>
      <c r="E53" s="87" t="s">
        <v>85</v>
      </c>
      <c r="F53" s="88" t="s">
        <v>190</v>
      </c>
      <c r="G53" s="215" t="s">
        <v>106</v>
      </c>
      <c r="H53" s="215" t="s">
        <v>90</v>
      </c>
      <c r="I53" s="215" t="s">
        <v>93</v>
      </c>
      <c r="J53" s="215" t="s">
        <v>94</v>
      </c>
      <c r="K53" s="215" t="s">
        <v>93</v>
      </c>
      <c r="L53" s="91">
        <v>3</v>
      </c>
      <c r="M53" s="91" t="s">
        <v>83</v>
      </c>
      <c r="N53" s="91">
        <v>2</v>
      </c>
    </row>
    <row r="54" spans="1:14">
      <c r="A54" s="87">
        <v>6</v>
      </c>
      <c r="B54" s="87" t="s">
        <v>87</v>
      </c>
      <c r="C54" s="88" t="s">
        <v>191</v>
      </c>
      <c r="D54" s="87">
        <v>12</v>
      </c>
      <c r="E54" s="87" t="s">
        <v>88</v>
      </c>
      <c r="F54" s="88" t="s">
        <v>189</v>
      </c>
      <c r="G54" s="215" t="s">
        <v>94</v>
      </c>
      <c r="H54" s="215" t="s">
        <v>92</v>
      </c>
      <c r="I54" s="215" t="s">
        <v>91</v>
      </c>
      <c r="J54" s="215" t="s">
        <v>81</v>
      </c>
      <c r="K54" s="215" t="s">
        <v>82</v>
      </c>
      <c r="L54" s="91">
        <v>3</v>
      </c>
      <c r="M54" s="91" t="s">
        <v>83</v>
      </c>
      <c r="N54" s="91">
        <v>1</v>
      </c>
    </row>
    <row r="55" spans="1:14">
      <c r="A55" s="92">
        <v>4</v>
      </c>
      <c r="B55" s="87"/>
      <c r="C55" s="88" t="s">
        <v>192</v>
      </c>
      <c r="D55" s="92">
        <v>11</v>
      </c>
      <c r="E55" s="87"/>
      <c r="F55" s="88" t="s">
        <v>202</v>
      </c>
      <c r="G55" s="213" t="s">
        <v>80</v>
      </c>
      <c r="H55" s="213" t="s">
        <v>80</v>
      </c>
      <c r="I55" s="213" t="s">
        <v>92</v>
      </c>
      <c r="J55" s="213" t="s">
        <v>82</v>
      </c>
      <c r="K55" s="213" t="s">
        <v>82</v>
      </c>
      <c r="L55" s="210">
        <v>3</v>
      </c>
      <c r="M55" s="210" t="s">
        <v>83</v>
      </c>
      <c r="N55" s="210">
        <v>0</v>
      </c>
    </row>
    <row r="56" spans="1:14">
      <c r="A56" s="92">
        <v>6</v>
      </c>
      <c r="B56" s="87"/>
      <c r="C56" s="88" t="s">
        <v>191</v>
      </c>
      <c r="D56" s="92">
        <v>12</v>
      </c>
      <c r="E56" s="87"/>
      <c r="F56" s="88" t="s">
        <v>189</v>
      </c>
      <c r="G56" s="213"/>
      <c r="H56" s="213"/>
      <c r="I56" s="213"/>
      <c r="J56" s="213"/>
      <c r="K56" s="213"/>
      <c r="L56" s="211"/>
      <c r="M56" s="211"/>
      <c r="N56" s="211"/>
    </row>
    <row r="57" spans="1:14">
      <c r="A57" s="87">
        <v>4</v>
      </c>
      <c r="B57" s="87" t="s">
        <v>77</v>
      </c>
      <c r="C57" s="88" t="s">
        <v>192</v>
      </c>
      <c r="D57" s="87">
        <v>10</v>
      </c>
      <c r="E57" s="87" t="s">
        <v>85</v>
      </c>
      <c r="F57" s="88" t="s">
        <v>190</v>
      </c>
      <c r="G57" s="215" t="s">
        <v>82</v>
      </c>
      <c r="H57" s="215" t="s">
        <v>82</v>
      </c>
      <c r="I57" s="215" t="s">
        <v>82</v>
      </c>
      <c r="J57" s="215" t="s">
        <v>82</v>
      </c>
      <c r="K57" s="215" t="s">
        <v>82</v>
      </c>
      <c r="L57" s="91">
        <v>0</v>
      </c>
      <c r="M57" s="91" t="s">
        <v>83</v>
      </c>
      <c r="N57" s="91">
        <v>0</v>
      </c>
    </row>
    <row r="58" spans="1:14">
      <c r="A58" s="93">
        <v>6</v>
      </c>
      <c r="B58" s="93" t="s">
        <v>87</v>
      </c>
      <c r="C58" s="88" t="s">
        <v>191</v>
      </c>
      <c r="D58" s="93">
        <v>11</v>
      </c>
      <c r="E58" s="93" t="s">
        <v>78</v>
      </c>
      <c r="F58" s="88" t="s">
        <v>202</v>
      </c>
      <c r="G58" s="215" t="s">
        <v>82</v>
      </c>
      <c r="H58" s="215" t="s">
        <v>82</v>
      </c>
      <c r="I58" s="215" t="s">
        <v>82</v>
      </c>
      <c r="J58" s="215" t="s">
        <v>82</v>
      </c>
      <c r="K58" s="215" t="s">
        <v>82</v>
      </c>
      <c r="L58" s="91">
        <v>0</v>
      </c>
      <c r="M58" s="91" t="s">
        <v>83</v>
      </c>
      <c r="N58" s="91">
        <v>0</v>
      </c>
    </row>
    <row r="59" spans="1:14">
      <c r="A59" s="94">
        <v>5</v>
      </c>
      <c r="B59" s="94" t="s">
        <v>84</v>
      </c>
      <c r="C59" s="95" t="s">
        <v>193</v>
      </c>
      <c r="D59" s="94">
        <v>12</v>
      </c>
      <c r="E59" s="94" t="s">
        <v>88</v>
      </c>
      <c r="F59" s="95" t="s">
        <v>189</v>
      </c>
      <c r="G59" s="215" t="s">
        <v>82</v>
      </c>
      <c r="H59" s="215" t="s">
        <v>82</v>
      </c>
      <c r="I59" s="215" t="s">
        <v>82</v>
      </c>
      <c r="J59" s="215" t="s">
        <v>82</v>
      </c>
      <c r="K59" s="215" t="s">
        <v>82</v>
      </c>
      <c r="L59" s="210">
        <v>0</v>
      </c>
      <c r="M59" s="210" t="s">
        <v>83</v>
      </c>
      <c r="N59" s="210">
        <v>0</v>
      </c>
    </row>
    <row r="60" spans="1:14">
      <c r="A60" s="99"/>
      <c r="B60" s="99"/>
      <c r="C60" s="99"/>
      <c r="D60" s="99"/>
      <c r="E60" s="99"/>
      <c r="F60" s="99"/>
      <c r="G60" s="100"/>
      <c r="H60" s="100"/>
      <c r="I60" s="100"/>
      <c r="J60" s="100"/>
      <c r="K60" s="100"/>
      <c r="L60" s="253">
        <v>4</v>
      </c>
      <c r="M60" s="253"/>
      <c r="N60" s="254">
        <v>0</v>
      </c>
    </row>
    <row r="61" spans="1:14">
      <c r="A61" s="212">
        <v>3</v>
      </c>
      <c r="B61" s="211">
        <v>7</v>
      </c>
      <c r="C61" s="81" t="s">
        <v>184</v>
      </c>
      <c r="D61" s="212">
        <v>9</v>
      </c>
      <c r="E61" s="211">
        <v>8</v>
      </c>
      <c r="F61" s="81" t="s">
        <v>181</v>
      </c>
      <c r="G61" s="82"/>
      <c r="H61" s="83"/>
      <c r="I61" s="83"/>
      <c r="J61" s="83"/>
      <c r="K61" s="83"/>
      <c r="L61" s="85"/>
      <c r="M61" s="85"/>
      <c r="N61" s="86"/>
    </row>
    <row r="62" spans="1:14">
      <c r="A62" s="87">
        <v>4</v>
      </c>
      <c r="B62" s="87" t="s">
        <v>77</v>
      </c>
      <c r="C62" s="88" t="e">
        <v>#N/A</v>
      </c>
      <c r="D62" s="87">
        <v>11</v>
      </c>
      <c r="E62" s="87" t="s">
        <v>78</v>
      </c>
      <c r="F62" s="88" t="e">
        <v>#N/A</v>
      </c>
      <c r="G62" s="215" t="s">
        <v>82</v>
      </c>
      <c r="H62" s="215" t="s">
        <v>82</v>
      </c>
      <c r="I62" s="215" t="s">
        <v>82</v>
      </c>
      <c r="J62" s="215" t="s">
        <v>82</v>
      </c>
      <c r="K62" s="215" t="s">
        <v>82</v>
      </c>
      <c r="L62" s="91">
        <v>0</v>
      </c>
      <c r="M62" s="91" t="s">
        <v>83</v>
      </c>
      <c r="N62" s="91">
        <v>0</v>
      </c>
    </row>
    <row r="63" spans="1:14">
      <c r="A63" s="87">
        <v>5</v>
      </c>
      <c r="B63" s="87" t="s">
        <v>84</v>
      </c>
      <c r="C63" s="88" t="e">
        <v>#N/A</v>
      </c>
      <c r="D63" s="87">
        <v>10</v>
      </c>
      <c r="E63" s="87" t="s">
        <v>85</v>
      </c>
      <c r="F63" s="88" t="e">
        <v>#N/A</v>
      </c>
      <c r="G63" s="215" t="s">
        <v>82</v>
      </c>
      <c r="H63" s="215" t="s">
        <v>82</v>
      </c>
      <c r="I63" s="215" t="s">
        <v>82</v>
      </c>
      <c r="J63" s="215" t="s">
        <v>82</v>
      </c>
      <c r="K63" s="215" t="s">
        <v>82</v>
      </c>
      <c r="L63" s="91">
        <v>0</v>
      </c>
      <c r="M63" s="91" t="s">
        <v>83</v>
      </c>
      <c r="N63" s="91">
        <v>0</v>
      </c>
    </row>
    <row r="64" spans="1:14">
      <c r="A64" s="87">
        <v>6</v>
      </c>
      <c r="B64" s="87" t="s">
        <v>87</v>
      </c>
      <c r="C64" s="88" t="e">
        <v>#N/A</v>
      </c>
      <c r="D64" s="87">
        <v>12</v>
      </c>
      <c r="E64" s="87" t="s">
        <v>88</v>
      </c>
      <c r="F64" s="88" t="e">
        <v>#N/A</v>
      </c>
      <c r="G64" s="215" t="s">
        <v>82</v>
      </c>
      <c r="H64" s="215" t="s">
        <v>82</v>
      </c>
      <c r="I64" s="215" t="s">
        <v>82</v>
      </c>
      <c r="J64" s="215" t="s">
        <v>82</v>
      </c>
      <c r="K64" s="215" t="s">
        <v>82</v>
      </c>
      <c r="L64" s="91">
        <v>0</v>
      </c>
      <c r="M64" s="91" t="s">
        <v>83</v>
      </c>
      <c r="N64" s="91">
        <v>0</v>
      </c>
    </row>
    <row r="65" spans="1:14">
      <c r="A65" s="92">
        <v>7</v>
      </c>
      <c r="B65" s="87"/>
      <c r="C65" s="88" t="e">
        <v>#N/A</v>
      </c>
      <c r="D65" s="92">
        <v>13</v>
      </c>
      <c r="E65" s="87"/>
      <c r="F65" s="88" t="e">
        <v>#N/A</v>
      </c>
      <c r="G65" s="213" t="s">
        <v>82</v>
      </c>
      <c r="H65" s="213" t="s">
        <v>82</v>
      </c>
      <c r="I65" s="213" t="s">
        <v>82</v>
      </c>
      <c r="J65" s="213" t="s">
        <v>82</v>
      </c>
      <c r="K65" s="213" t="s">
        <v>82</v>
      </c>
      <c r="L65" s="210">
        <v>0</v>
      </c>
      <c r="M65" s="210" t="s">
        <v>83</v>
      </c>
      <c r="N65" s="210">
        <v>0</v>
      </c>
    </row>
    <row r="66" spans="1:14">
      <c r="A66" s="92">
        <v>8</v>
      </c>
      <c r="B66" s="87"/>
      <c r="C66" s="88" t="e">
        <v>#N/A</v>
      </c>
      <c r="D66" s="92">
        <v>14</v>
      </c>
      <c r="E66" s="87"/>
      <c r="F66" s="88" t="e">
        <v>#N/A</v>
      </c>
      <c r="G66" s="213"/>
      <c r="H66" s="213"/>
      <c r="I66" s="213"/>
      <c r="J66" s="213"/>
      <c r="K66" s="213"/>
      <c r="L66" s="211"/>
      <c r="M66" s="211"/>
      <c r="N66" s="211"/>
    </row>
    <row r="67" spans="1:14">
      <c r="A67" s="87">
        <v>4</v>
      </c>
      <c r="B67" s="87" t="s">
        <v>77</v>
      </c>
      <c r="C67" s="88" t="e">
        <v>#N/A</v>
      </c>
      <c r="D67" s="87">
        <v>10</v>
      </c>
      <c r="E67" s="87" t="s">
        <v>85</v>
      </c>
      <c r="F67" s="88" t="e">
        <v>#N/A</v>
      </c>
      <c r="G67" s="215" t="s">
        <v>82</v>
      </c>
      <c r="H67" s="215" t="s">
        <v>82</v>
      </c>
      <c r="I67" s="215" t="s">
        <v>82</v>
      </c>
      <c r="J67" s="215" t="s">
        <v>82</v>
      </c>
      <c r="K67" s="215" t="s">
        <v>82</v>
      </c>
      <c r="L67" s="91">
        <v>0</v>
      </c>
      <c r="M67" s="91" t="s">
        <v>83</v>
      </c>
      <c r="N67" s="91">
        <v>0</v>
      </c>
    </row>
    <row r="68" spans="1:14">
      <c r="A68" s="93">
        <v>6</v>
      </c>
      <c r="B68" s="93" t="s">
        <v>87</v>
      </c>
      <c r="C68" s="88" t="e">
        <v>#N/A</v>
      </c>
      <c r="D68" s="93">
        <v>11</v>
      </c>
      <c r="E68" s="93" t="s">
        <v>78</v>
      </c>
      <c r="F68" s="88" t="e">
        <v>#N/A</v>
      </c>
      <c r="G68" s="215" t="s">
        <v>82</v>
      </c>
      <c r="H68" s="215" t="s">
        <v>82</v>
      </c>
      <c r="I68" s="215" t="s">
        <v>82</v>
      </c>
      <c r="J68" s="215" t="s">
        <v>82</v>
      </c>
      <c r="K68" s="215" t="s">
        <v>82</v>
      </c>
      <c r="L68" s="91">
        <v>0</v>
      </c>
      <c r="M68" s="91" t="s">
        <v>83</v>
      </c>
      <c r="N68" s="91">
        <v>0</v>
      </c>
    </row>
    <row r="69" spans="1:14">
      <c r="A69" s="94">
        <v>5</v>
      </c>
      <c r="B69" s="94" t="s">
        <v>84</v>
      </c>
      <c r="C69" s="95" t="e">
        <v>#N/A</v>
      </c>
      <c r="D69" s="94">
        <v>12</v>
      </c>
      <c r="E69" s="94" t="s">
        <v>88</v>
      </c>
      <c r="F69" s="95" t="e">
        <v>#N/A</v>
      </c>
      <c r="G69" s="215" t="s">
        <v>82</v>
      </c>
      <c r="H69" s="215" t="s">
        <v>82</v>
      </c>
      <c r="I69" s="215" t="s">
        <v>82</v>
      </c>
      <c r="J69" s="215" t="s">
        <v>82</v>
      </c>
      <c r="K69" s="215" t="s">
        <v>82</v>
      </c>
      <c r="L69" s="210">
        <v>0</v>
      </c>
      <c r="M69" s="210" t="s">
        <v>83</v>
      </c>
      <c r="N69" s="210">
        <v>0</v>
      </c>
    </row>
    <row r="70" spans="1:14">
      <c r="A70" s="99"/>
      <c r="B70" s="99"/>
      <c r="C70" s="99"/>
      <c r="D70" s="99"/>
      <c r="E70" s="99"/>
      <c r="F70" s="99"/>
      <c r="G70" s="100"/>
      <c r="H70" s="100"/>
      <c r="I70" s="100"/>
      <c r="J70" s="100"/>
      <c r="K70" s="100"/>
      <c r="L70" s="103"/>
      <c r="M70" s="103"/>
      <c r="N70" s="214"/>
    </row>
    <row r="71" spans="1:14">
      <c r="A71" s="212">
        <v>3</v>
      </c>
      <c r="B71" s="211">
        <v>5</v>
      </c>
      <c r="C71" s="81" t="s">
        <v>182</v>
      </c>
      <c r="D71" s="212">
        <v>9</v>
      </c>
      <c r="E71" s="211">
        <v>6</v>
      </c>
      <c r="F71" s="81" t="s">
        <v>46</v>
      </c>
      <c r="G71" s="82"/>
      <c r="H71" s="83"/>
      <c r="I71" s="83"/>
      <c r="J71" s="83"/>
      <c r="K71" s="83"/>
      <c r="L71" s="85"/>
      <c r="M71" s="85"/>
      <c r="N71" s="86"/>
    </row>
    <row r="72" spans="1:14">
      <c r="A72" s="87">
        <v>4</v>
      </c>
      <c r="B72" s="87" t="s">
        <v>77</v>
      </c>
      <c r="C72" s="88" t="s">
        <v>199</v>
      </c>
      <c r="D72" s="87">
        <v>11</v>
      </c>
      <c r="E72" s="87" t="s">
        <v>78</v>
      </c>
      <c r="F72" s="88" t="s">
        <v>206</v>
      </c>
      <c r="G72" s="215" t="s">
        <v>95</v>
      </c>
      <c r="H72" s="215" t="s">
        <v>100</v>
      </c>
      <c r="I72" s="215" t="s">
        <v>96</v>
      </c>
      <c r="J72" s="215" t="s">
        <v>90</v>
      </c>
      <c r="K72" s="215" t="s">
        <v>94</v>
      </c>
      <c r="L72" s="91">
        <v>3</v>
      </c>
      <c r="M72" s="91" t="s">
        <v>83</v>
      </c>
      <c r="N72" s="91">
        <v>2</v>
      </c>
    </row>
    <row r="73" spans="1:14">
      <c r="A73" s="87">
        <v>5</v>
      </c>
      <c r="B73" s="87" t="s">
        <v>84</v>
      </c>
      <c r="C73" s="88" t="s">
        <v>185</v>
      </c>
      <c r="D73" s="87">
        <v>10</v>
      </c>
      <c r="E73" s="87" t="s">
        <v>85</v>
      </c>
      <c r="F73" s="88" t="s">
        <v>195</v>
      </c>
      <c r="G73" s="215" t="s">
        <v>93</v>
      </c>
      <c r="H73" s="215" t="s">
        <v>106</v>
      </c>
      <c r="I73" s="215" t="s">
        <v>99</v>
      </c>
      <c r="J73" s="215" t="s">
        <v>148</v>
      </c>
      <c r="K73" s="215" t="s">
        <v>91</v>
      </c>
      <c r="L73" s="91">
        <v>2</v>
      </c>
      <c r="M73" s="91" t="s">
        <v>83</v>
      </c>
      <c r="N73" s="91">
        <v>3</v>
      </c>
    </row>
    <row r="74" spans="1:14">
      <c r="A74" s="87">
        <v>6</v>
      </c>
      <c r="B74" s="87" t="s">
        <v>87</v>
      </c>
      <c r="C74" s="88" t="s">
        <v>205</v>
      </c>
      <c r="D74" s="87">
        <v>12</v>
      </c>
      <c r="E74" s="87" t="s">
        <v>88</v>
      </c>
      <c r="F74" s="88" t="s">
        <v>207</v>
      </c>
      <c r="G74" s="215" t="s">
        <v>101</v>
      </c>
      <c r="H74" s="215" t="s">
        <v>107</v>
      </c>
      <c r="I74" s="215" t="s">
        <v>81</v>
      </c>
      <c r="J74" s="215" t="s">
        <v>94</v>
      </c>
      <c r="K74" s="215" t="s">
        <v>82</v>
      </c>
      <c r="L74" s="91">
        <v>3</v>
      </c>
      <c r="M74" s="91" t="s">
        <v>83</v>
      </c>
      <c r="N74" s="91">
        <v>1</v>
      </c>
    </row>
    <row r="75" spans="1:14">
      <c r="A75" s="92">
        <v>4</v>
      </c>
      <c r="B75" s="87"/>
      <c r="C75" s="88" t="s">
        <v>199</v>
      </c>
      <c r="D75" s="92">
        <v>10</v>
      </c>
      <c r="E75" s="87"/>
      <c r="F75" s="88" t="s">
        <v>195</v>
      </c>
      <c r="G75" s="213" t="s">
        <v>91</v>
      </c>
      <c r="H75" s="213" t="s">
        <v>141</v>
      </c>
      <c r="I75" s="213" t="s">
        <v>89</v>
      </c>
      <c r="J75" s="213" t="s">
        <v>100</v>
      </c>
      <c r="K75" s="213" t="s">
        <v>82</v>
      </c>
      <c r="L75" s="210">
        <v>1</v>
      </c>
      <c r="M75" s="210" t="s">
        <v>83</v>
      </c>
      <c r="N75" s="210">
        <v>3</v>
      </c>
    </row>
    <row r="76" spans="1:14">
      <c r="A76" s="92">
        <v>6</v>
      </c>
      <c r="B76" s="87"/>
      <c r="C76" s="88" t="s">
        <v>205</v>
      </c>
      <c r="D76" s="92">
        <v>11</v>
      </c>
      <c r="E76" s="87"/>
      <c r="F76" s="88" t="s">
        <v>206</v>
      </c>
      <c r="G76" s="213"/>
      <c r="H76" s="213"/>
      <c r="I76" s="213"/>
      <c r="J76" s="213"/>
      <c r="K76" s="213"/>
      <c r="L76" s="211"/>
      <c r="M76" s="211"/>
      <c r="N76" s="211"/>
    </row>
    <row r="77" spans="1:14">
      <c r="A77" s="87">
        <v>4</v>
      </c>
      <c r="B77" s="87" t="s">
        <v>77</v>
      </c>
      <c r="C77" s="88" t="s">
        <v>199</v>
      </c>
      <c r="D77" s="87">
        <v>10</v>
      </c>
      <c r="E77" s="87" t="s">
        <v>85</v>
      </c>
      <c r="F77" s="88" t="s">
        <v>195</v>
      </c>
      <c r="G77" s="215" t="s">
        <v>141</v>
      </c>
      <c r="H77" s="215" t="s">
        <v>107</v>
      </c>
      <c r="I77" s="215" t="s">
        <v>103</v>
      </c>
      <c r="J77" s="215" t="s">
        <v>101</v>
      </c>
      <c r="K77" s="215" t="s">
        <v>96</v>
      </c>
      <c r="L77" s="91">
        <v>3</v>
      </c>
      <c r="M77" s="91" t="s">
        <v>83</v>
      </c>
      <c r="N77" s="91">
        <v>2</v>
      </c>
    </row>
    <row r="78" spans="1:14">
      <c r="A78" s="93">
        <v>6</v>
      </c>
      <c r="B78" s="93" t="s">
        <v>87</v>
      </c>
      <c r="C78" s="88" t="s">
        <v>205</v>
      </c>
      <c r="D78" s="93">
        <v>11</v>
      </c>
      <c r="E78" s="93" t="s">
        <v>78</v>
      </c>
      <c r="F78" s="88" t="s">
        <v>206</v>
      </c>
      <c r="G78" s="215" t="s">
        <v>80</v>
      </c>
      <c r="H78" s="215" t="s">
        <v>94</v>
      </c>
      <c r="I78" s="215" t="s">
        <v>92</v>
      </c>
      <c r="J78" s="215" t="s">
        <v>82</v>
      </c>
      <c r="K78" s="215" t="s">
        <v>82</v>
      </c>
      <c r="L78" s="91">
        <v>3</v>
      </c>
      <c r="M78" s="91" t="s">
        <v>83</v>
      </c>
      <c r="N78" s="91">
        <v>0</v>
      </c>
    </row>
    <row r="79" spans="1:14">
      <c r="A79" s="94">
        <v>5</v>
      </c>
      <c r="B79" s="94" t="s">
        <v>84</v>
      </c>
      <c r="C79" s="95" t="s">
        <v>185</v>
      </c>
      <c r="D79" s="94">
        <v>12</v>
      </c>
      <c r="E79" s="94" t="s">
        <v>88</v>
      </c>
      <c r="F79" s="95" t="s">
        <v>207</v>
      </c>
      <c r="G79" s="215" t="s">
        <v>82</v>
      </c>
      <c r="H79" s="215" t="s">
        <v>82</v>
      </c>
      <c r="I79" s="215" t="s">
        <v>82</v>
      </c>
      <c r="J79" s="215" t="s">
        <v>82</v>
      </c>
      <c r="K79" s="215" t="s">
        <v>82</v>
      </c>
      <c r="L79" s="210">
        <v>0</v>
      </c>
      <c r="M79" s="210" t="s">
        <v>83</v>
      </c>
      <c r="N79" s="210">
        <v>0</v>
      </c>
    </row>
    <row r="80" spans="1:14">
      <c r="A80" s="99"/>
      <c r="B80" s="99"/>
      <c r="C80" s="99"/>
      <c r="D80" s="99"/>
      <c r="E80" s="99"/>
      <c r="F80" s="99"/>
      <c r="G80" s="100"/>
      <c r="H80" s="100"/>
      <c r="I80" s="100"/>
      <c r="J80" s="100"/>
      <c r="K80" s="100"/>
      <c r="L80" s="253">
        <v>4</v>
      </c>
      <c r="M80" s="253"/>
      <c r="N80" s="254">
        <v>2</v>
      </c>
    </row>
    <row r="81" spans="1:14">
      <c r="A81" s="212">
        <v>3</v>
      </c>
      <c r="B81" s="211">
        <v>1</v>
      </c>
      <c r="C81" s="81" t="s">
        <v>175</v>
      </c>
      <c r="D81" s="212">
        <v>9</v>
      </c>
      <c r="E81" s="211">
        <v>3</v>
      </c>
      <c r="F81" s="81" t="s">
        <v>178</v>
      </c>
      <c r="G81" s="82"/>
      <c r="H81" s="83"/>
      <c r="I81" s="83"/>
      <c r="J81" s="83"/>
      <c r="K81" s="83"/>
      <c r="L81" s="85"/>
      <c r="M81" s="85"/>
      <c r="N81" s="86"/>
    </row>
    <row r="82" spans="1:14">
      <c r="A82" s="87">
        <v>4</v>
      </c>
      <c r="B82" s="87" t="s">
        <v>77</v>
      </c>
      <c r="C82" s="88" t="s">
        <v>186</v>
      </c>
      <c r="D82" s="87">
        <v>11</v>
      </c>
      <c r="E82" s="87" t="s">
        <v>78</v>
      </c>
      <c r="F82" s="88" t="s">
        <v>189</v>
      </c>
      <c r="G82" s="215" t="s">
        <v>92</v>
      </c>
      <c r="H82" s="215" t="s">
        <v>86</v>
      </c>
      <c r="I82" s="215" t="s">
        <v>107</v>
      </c>
      <c r="J82" s="215" t="s">
        <v>80</v>
      </c>
      <c r="K82" s="215" t="s">
        <v>82</v>
      </c>
      <c r="L82" s="91">
        <v>3</v>
      </c>
      <c r="M82" s="91" t="s">
        <v>83</v>
      </c>
      <c r="N82" s="91">
        <v>1</v>
      </c>
    </row>
    <row r="83" spans="1:14">
      <c r="A83" s="87">
        <v>5</v>
      </c>
      <c r="B83" s="87" t="s">
        <v>84</v>
      </c>
      <c r="C83" s="88" t="s">
        <v>187</v>
      </c>
      <c r="D83" s="87">
        <v>10</v>
      </c>
      <c r="E83" s="87" t="s">
        <v>85</v>
      </c>
      <c r="F83" s="88" t="s">
        <v>202</v>
      </c>
      <c r="G83" s="215" t="s">
        <v>106</v>
      </c>
      <c r="H83" s="215" t="s">
        <v>80</v>
      </c>
      <c r="I83" s="215" t="s">
        <v>89</v>
      </c>
      <c r="J83" s="215" t="s">
        <v>80</v>
      </c>
      <c r="K83" s="215" t="s">
        <v>95</v>
      </c>
      <c r="L83" s="91">
        <v>3</v>
      </c>
      <c r="M83" s="91" t="s">
        <v>83</v>
      </c>
      <c r="N83" s="91">
        <v>2</v>
      </c>
    </row>
    <row r="84" spans="1:14">
      <c r="A84" s="87">
        <v>6</v>
      </c>
      <c r="B84" s="87" t="s">
        <v>87</v>
      </c>
      <c r="C84" s="88" t="s">
        <v>200</v>
      </c>
      <c r="D84" s="87">
        <v>12</v>
      </c>
      <c r="E84" s="87" t="s">
        <v>88</v>
      </c>
      <c r="F84" s="88" t="s">
        <v>190</v>
      </c>
      <c r="G84" s="215" t="s">
        <v>81</v>
      </c>
      <c r="H84" s="215" t="s">
        <v>80</v>
      </c>
      <c r="I84" s="215" t="s">
        <v>95</v>
      </c>
      <c r="J84" s="215" t="s">
        <v>82</v>
      </c>
      <c r="K84" s="215" t="s">
        <v>82</v>
      </c>
      <c r="L84" s="91">
        <v>3</v>
      </c>
      <c r="M84" s="91" t="s">
        <v>83</v>
      </c>
      <c r="N84" s="91">
        <v>0</v>
      </c>
    </row>
    <row r="85" spans="1:14">
      <c r="A85" s="92">
        <v>4</v>
      </c>
      <c r="B85" s="87"/>
      <c r="C85" s="88" t="s">
        <v>186</v>
      </c>
      <c r="D85" s="92">
        <v>10</v>
      </c>
      <c r="E85" s="87"/>
      <c r="F85" s="88" t="s">
        <v>202</v>
      </c>
      <c r="G85" s="213" t="s">
        <v>90</v>
      </c>
      <c r="H85" s="213" t="s">
        <v>90</v>
      </c>
      <c r="I85" s="213" t="s">
        <v>103</v>
      </c>
      <c r="J85" s="213" t="s">
        <v>82</v>
      </c>
      <c r="K85" s="213" t="s">
        <v>82</v>
      </c>
      <c r="L85" s="210">
        <v>0</v>
      </c>
      <c r="M85" s="210" t="s">
        <v>83</v>
      </c>
      <c r="N85" s="210">
        <v>3</v>
      </c>
    </row>
    <row r="86" spans="1:14">
      <c r="A86" s="92">
        <v>5</v>
      </c>
      <c r="B86" s="87"/>
      <c r="C86" s="88" t="s">
        <v>187</v>
      </c>
      <c r="D86" s="92">
        <v>11</v>
      </c>
      <c r="E86" s="87"/>
      <c r="F86" s="88" t="s">
        <v>189</v>
      </c>
      <c r="G86" s="213"/>
      <c r="H86" s="213"/>
      <c r="I86" s="213"/>
      <c r="J86" s="213"/>
      <c r="K86" s="213"/>
      <c r="L86" s="211"/>
      <c r="M86" s="211"/>
      <c r="N86" s="211"/>
    </row>
    <row r="87" spans="1:14">
      <c r="A87" s="87">
        <v>4</v>
      </c>
      <c r="B87" s="87" t="s">
        <v>77</v>
      </c>
      <c r="C87" s="88" t="s">
        <v>186</v>
      </c>
      <c r="D87" s="87">
        <v>10</v>
      </c>
      <c r="E87" s="87" t="s">
        <v>85</v>
      </c>
      <c r="F87" s="88" t="s">
        <v>202</v>
      </c>
      <c r="G87" s="215" t="s">
        <v>97</v>
      </c>
      <c r="H87" s="215" t="s">
        <v>96</v>
      </c>
      <c r="I87" s="215" t="s">
        <v>102</v>
      </c>
      <c r="J87" s="215" t="s">
        <v>103</v>
      </c>
      <c r="K87" s="215" t="s">
        <v>82</v>
      </c>
      <c r="L87" s="91">
        <v>1</v>
      </c>
      <c r="M87" s="91" t="s">
        <v>83</v>
      </c>
      <c r="N87" s="91">
        <v>3</v>
      </c>
    </row>
    <row r="88" spans="1:14">
      <c r="A88" s="93">
        <v>6</v>
      </c>
      <c r="B88" s="93" t="s">
        <v>87</v>
      </c>
      <c r="C88" s="88" t="s">
        <v>200</v>
      </c>
      <c r="D88" s="93">
        <v>11</v>
      </c>
      <c r="E88" s="93" t="s">
        <v>78</v>
      </c>
      <c r="F88" s="88" t="s">
        <v>189</v>
      </c>
      <c r="G88" s="215" t="s">
        <v>90</v>
      </c>
      <c r="H88" s="215" t="s">
        <v>150</v>
      </c>
      <c r="I88" s="215" t="s">
        <v>91</v>
      </c>
      <c r="J88" s="215" t="s">
        <v>100</v>
      </c>
      <c r="K88" s="215" t="s">
        <v>82</v>
      </c>
      <c r="L88" s="91">
        <v>1</v>
      </c>
      <c r="M88" s="91" t="s">
        <v>83</v>
      </c>
      <c r="N88" s="91">
        <v>3</v>
      </c>
    </row>
    <row r="89" spans="1:14">
      <c r="A89" s="94">
        <v>5</v>
      </c>
      <c r="B89" s="94" t="s">
        <v>84</v>
      </c>
      <c r="C89" s="95" t="s">
        <v>187</v>
      </c>
      <c r="D89" s="94">
        <v>12</v>
      </c>
      <c r="E89" s="94" t="s">
        <v>88</v>
      </c>
      <c r="F89" s="95" t="s">
        <v>190</v>
      </c>
      <c r="G89" s="238" t="s">
        <v>106</v>
      </c>
      <c r="H89" s="238" t="s">
        <v>92</v>
      </c>
      <c r="I89" s="238" t="s">
        <v>97</v>
      </c>
      <c r="J89" s="238" t="s">
        <v>90</v>
      </c>
      <c r="K89" s="215" t="s">
        <v>82</v>
      </c>
      <c r="L89" s="210">
        <v>1</v>
      </c>
      <c r="M89" s="210" t="s">
        <v>83</v>
      </c>
      <c r="N89" s="210">
        <v>3</v>
      </c>
    </row>
    <row r="90" spans="1:14">
      <c r="A90" s="99"/>
      <c r="B90" s="99"/>
      <c r="C90" s="99"/>
      <c r="D90" s="99"/>
      <c r="E90" s="99"/>
      <c r="F90" s="99"/>
      <c r="G90" s="100"/>
      <c r="H90" s="100"/>
      <c r="I90" s="100"/>
      <c r="J90" s="100"/>
      <c r="K90" s="100"/>
      <c r="L90" s="253">
        <v>3</v>
      </c>
      <c r="M90" s="253"/>
      <c r="N90" s="254">
        <v>4</v>
      </c>
    </row>
    <row r="91" spans="1:14">
      <c r="A91" s="212">
        <v>3</v>
      </c>
      <c r="B91" s="211">
        <v>4</v>
      </c>
      <c r="C91" s="81" t="s">
        <v>176</v>
      </c>
      <c r="D91" s="212">
        <v>9</v>
      </c>
      <c r="E91" s="211">
        <v>2</v>
      </c>
      <c r="F91" s="81" t="s">
        <v>179</v>
      </c>
      <c r="G91" s="82"/>
      <c r="H91" s="83"/>
      <c r="I91" s="83"/>
      <c r="J91" s="83"/>
      <c r="K91" s="83"/>
      <c r="L91" s="85"/>
      <c r="M91" s="85"/>
      <c r="N91" s="86"/>
    </row>
    <row r="92" spans="1:14">
      <c r="A92" s="87">
        <v>4</v>
      </c>
      <c r="B92" s="87" t="s">
        <v>77</v>
      </c>
      <c r="C92" s="88" t="s">
        <v>193</v>
      </c>
      <c r="D92" s="87">
        <v>11</v>
      </c>
      <c r="E92" s="87" t="s">
        <v>78</v>
      </c>
      <c r="F92" s="88" t="s">
        <v>196</v>
      </c>
      <c r="G92" s="215" t="s">
        <v>86</v>
      </c>
      <c r="H92" s="215" t="s">
        <v>93</v>
      </c>
      <c r="I92" s="215" t="s">
        <v>106</v>
      </c>
      <c r="J92" s="215" t="s">
        <v>96</v>
      </c>
      <c r="K92" s="215" t="s">
        <v>82</v>
      </c>
      <c r="L92" s="91">
        <v>3</v>
      </c>
      <c r="M92" s="91" t="s">
        <v>83</v>
      </c>
      <c r="N92" s="91">
        <v>1</v>
      </c>
    </row>
    <row r="93" spans="1:14">
      <c r="A93" s="87">
        <v>5</v>
      </c>
      <c r="B93" s="87" t="s">
        <v>84</v>
      </c>
      <c r="C93" s="88" t="s">
        <v>192</v>
      </c>
      <c r="D93" s="87">
        <v>10</v>
      </c>
      <c r="E93" s="87" t="s">
        <v>85</v>
      </c>
      <c r="F93" s="88" t="s">
        <v>188</v>
      </c>
      <c r="G93" s="215" t="s">
        <v>92</v>
      </c>
      <c r="H93" s="215" t="s">
        <v>80</v>
      </c>
      <c r="I93" s="215" t="s">
        <v>95</v>
      </c>
      <c r="J93" s="215" t="s">
        <v>82</v>
      </c>
      <c r="K93" s="215" t="s">
        <v>82</v>
      </c>
      <c r="L93" s="91">
        <v>3</v>
      </c>
      <c r="M93" s="91" t="s">
        <v>83</v>
      </c>
      <c r="N93" s="91">
        <v>0</v>
      </c>
    </row>
    <row r="94" spans="1:14">
      <c r="A94" s="87">
        <v>6</v>
      </c>
      <c r="B94" s="87" t="s">
        <v>87</v>
      </c>
      <c r="C94" s="88" t="s">
        <v>191</v>
      </c>
      <c r="D94" s="87">
        <v>12</v>
      </c>
      <c r="E94" s="87" t="s">
        <v>88</v>
      </c>
      <c r="F94" s="88" t="s">
        <v>201</v>
      </c>
      <c r="G94" s="215" t="s">
        <v>92</v>
      </c>
      <c r="H94" s="215" t="s">
        <v>96</v>
      </c>
      <c r="I94" s="215" t="s">
        <v>95</v>
      </c>
      <c r="J94" s="215" t="s">
        <v>82</v>
      </c>
      <c r="K94" s="215" t="s">
        <v>82</v>
      </c>
      <c r="L94" s="91">
        <v>3</v>
      </c>
      <c r="M94" s="91" t="s">
        <v>83</v>
      </c>
      <c r="N94" s="91">
        <v>0</v>
      </c>
    </row>
    <row r="95" spans="1:14">
      <c r="A95" s="92">
        <v>4</v>
      </c>
      <c r="B95" s="87"/>
      <c r="C95" s="88" t="s">
        <v>193</v>
      </c>
      <c r="D95" s="92">
        <v>10</v>
      </c>
      <c r="E95" s="87"/>
      <c r="F95" s="88" t="s">
        <v>188</v>
      </c>
      <c r="G95" s="213" t="s">
        <v>80</v>
      </c>
      <c r="H95" s="213" t="s">
        <v>80</v>
      </c>
      <c r="I95" s="213" t="s">
        <v>96</v>
      </c>
      <c r="J95" s="213" t="s">
        <v>82</v>
      </c>
      <c r="K95" s="213" t="s">
        <v>82</v>
      </c>
      <c r="L95" s="210">
        <v>3</v>
      </c>
      <c r="M95" s="210" t="s">
        <v>83</v>
      </c>
      <c r="N95" s="210">
        <v>0</v>
      </c>
    </row>
    <row r="96" spans="1:14">
      <c r="A96" s="92">
        <v>5</v>
      </c>
      <c r="B96" s="87"/>
      <c r="C96" s="88" t="s">
        <v>192</v>
      </c>
      <c r="D96" s="92">
        <v>11</v>
      </c>
      <c r="E96" s="87"/>
      <c r="F96" s="88" t="s">
        <v>196</v>
      </c>
      <c r="G96" s="213"/>
      <c r="H96" s="213"/>
      <c r="I96" s="213"/>
      <c r="J96" s="213"/>
      <c r="K96" s="213"/>
      <c r="L96" s="211"/>
      <c r="M96" s="211"/>
      <c r="N96" s="211"/>
    </row>
    <row r="97" spans="1:14">
      <c r="A97" s="87">
        <v>4</v>
      </c>
      <c r="B97" s="87" t="s">
        <v>77</v>
      </c>
      <c r="C97" s="88" t="s">
        <v>193</v>
      </c>
      <c r="D97" s="87">
        <v>10</v>
      </c>
      <c r="E97" s="87" t="s">
        <v>85</v>
      </c>
      <c r="F97" s="88" t="s">
        <v>188</v>
      </c>
      <c r="G97" s="215" t="s">
        <v>82</v>
      </c>
      <c r="H97" s="215" t="s">
        <v>82</v>
      </c>
      <c r="I97" s="215" t="s">
        <v>82</v>
      </c>
      <c r="J97" s="215" t="s">
        <v>82</v>
      </c>
      <c r="K97" s="215" t="s">
        <v>82</v>
      </c>
      <c r="L97" s="91">
        <v>0</v>
      </c>
      <c r="M97" s="91" t="s">
        <v>83</v>
      </c>
      <c r="N97" s="91">
        <v>0</v>
      </c>
    </row>
    <row r="98" spans="1:14">
      <c r="A98" s="93">
        <v>6</v>
      </c>
      <c r="B98" s="93" t="s">
        <v>87</v>
      </c>
      <c r="C98" s="88" t="s">
        <v>191</v>
      </c>
      <c r="D98" s="93">
        <v>11</v>
      </c>
      <c r="E98" s="93" t="s">
        <v>78</v>
      </c>
      <c r="F98" s="88" t="s">
        <v>196</v>
      </c>
      <c r="G98" s="215" t="s">
        <v>82</v>
      </c>
      <c r="H98" s="215" t="s">
        <v>82</v>
      </c>
      <c r="I98" s="215" t="s">
        <v>82</v>
      </c>
      <c r="J98" s="215" t="s">
        <v>82</v>
      </c>
      <c r="K98" s="215" t="s">
        <v>82</v>
      </c>
      <c r="L98" s="91">
        <v>0</v>
      </c>
      <c r="M98" s="91" t="s">
        <v>83</v>
      </c>
      <c r="N98" s="91">
        <v>0</v>
      </c>
    </row>
    <row r="99" spans="1:14">
      <c r="A99" s="94">
        <v>5</v>
      </c>
      <c r="B99" s="94" t="s">
        <v>84</v>
      </c>
      <c r="C99" s="95" t="s">
        <v>192</v>
      </c>
      <c r="D99" s="94">
        <v>12</v>
      </c>
      <c r="E99" s="94" t="s">
        <v>88</v>
      </c>
      <c r="F99" s="95" t="s">
        <v>201</v>
      </c>
      <c r="G99" s="215" t="s">
        <v>82</v>
      </c>
      <c r="H99" s="215" t="s">
        <v>82</v>
      </c>
      <c r="I99" s="215" t="s">
        <v>82</v>
      </c>
      <c r="J99" s="215" t="s">
        <v>82</v>
      </c>
      <c r="K99" s="215" t="s">
        <v>82</v>
      </c>
      <c r="L99" s="210">
        <v>0</v>
      </c>
      <c r="M99" s="210" t="s">
        <v>83</v>
      </c>
      <c r="N99" s="210">
        <v>0</v>
      </c>
    </row>
    <row r="100" spans="1:14">
      <c r="A100" s="99"/>
      <c r="B100" s="99"/>
      <c r="C100" s="99"/>
      <c r="D100" s="99"/>
      <c r="E100" s="99"/>
      <c r="F100" s="99"/>
      <c r="G100" s="100"/>
      <c r="H100" s="100"/>
      <c r="I100" s="100"/>
      <c r="J100" s="100"/>
      <c r="K100" s="100"/>
      <c r="L100" s="253">
        <v>4</v>
      </c>
      <c r="M100" s="253"/>
      <c r="N100" s="254">
        <v>0</v>
      </c>
    </row>
    <row r="101" spans="1:14">
      <c r="A101" s="212">
        <v>3</v>
      </c>
      <c r="B101" s="211">
        <v>8</v>
      </c>
      <c r="C101" s="81" t="s">
        <v>181</v>
      </c>
      <c r="D101" s="212">
        <v>9</v>
      </c>
      <c r="E101" s="211">
        <v>6</v>
      </c>
      <c r="F101" s="81" t="s">
        <v>46</v>
      </c>
      <c r="G101" s="82"/>
      <c r="H101" s="83"/>
      <c r="I101" s="83"/>
      <c r="J101" s="83"/>
      <c r="K101" s="83"/>
      <c r="L101" s="85"/>
      <c r="M101" s="85"/>
      <c r="N101" s="86"/>
    </row>
    <row r="102" spans="1:14">
      <c r="A102" s="87">
        <v>4</v>
      </c>
      <c r="B102" s="87" t="s">
        <v>77</v>
      </c>
      <c r="C102" s="88" t="s">
        <v>197</v>
      </c>
      <c r="D102" s="87">
        <v>11</v>
      </c>
      <c r="E102" s="87" t="s">
        <v>78</v>
      </c>
      <c r="F102" s="88" t="s">
        <v>206</v>
      </c>
      <c r="G102" s="215" t="s">
        <v>94</v>
      </c>
      <c r="H102" s="215" t="s">
        <v>103</v>
      </c>
      <c r="I102" s="215" t="s">
        <v>86</v>
      </c>
      <c r="J102" s="215" t="s">
        <v>80</v>
      </c>
      <c r="K102" s="215" t="s">
        <v>82</v>
      </c>
      <c r="L102" s="91">
        <v>3</v>
      </c>
      <c r="M102" s="91" t="s">
        <v>83</v>
      </c>
      <c r="N102" s="91">
        <v>1</v>
      </c>
    </row>
    <row r="103" spans="1:14">
      <c r="A103" s="87">
        <v>5</v>
      </c>
      <c r="B103" s="87" t="s">
        <v>84</v>
      </c>
      <c r="C103" s="88" t="s">
        <v>198</v>
      </c>
      <c r="D103" s="87">
        <v>10</v>
      </c>
      <c r="E103" s="87" t="s">
        <v>85</v>
      </c>
      <c r="F103" s="88" t="s">
        <v>195</v>
      </c>
      <c r="G103" s="215" t="s">
        <v>106</v>
      </c>
      <c r="H103" s="215" t="s">
        <v>103</v>
      </c>
      <c r="I103" s="215" t="s">
        <v>91</v>
      </c>
      <c r="J103" s="215" t="s">
        <v>82</v>
      </c>
      <c r="K103" s="215" t="s">
        <v>82</v>
      </c>
      <c r="L103" s="91">
        <v>0</v>
      </c>
      <c r="M103" s="91" t="s">
        <v>83</v>
      </c>
      <c r="N103" s="91">
        <v>3</v>
      </c>
    </row>
    <row r="104" spans="1:14">
      <c r="A104" s="87">
        <v>6</v>
      </c>
      <c r="B104" s="87" t="s">
        <v>87</v>
      </c>
      <c r="C104" s="88" t="s">
        <v>194</v>
      </c>
      <c r="D104" s="87">
        <v>12</v>
      </c>
      <c r="E104" s="87" t="s">
        <v>88</v>
      </c>
      <c r="F104" s="88" t="s">
        <v>207</v>
      </c>
      <c r="G104" s="215" t="s">
        <v>96</v>
      </c>
      <c r="H104" s="215" t="s">
        <v>96</v>
      </c>
      <c r="I104" s="215" t="s">
        <v>86</v>
      </c>
      <c r="J104" s="215" t="s">
        <v>82</v>
      </c>
      <c r="K104" s="215" t="s">
        <v>82</v>
      </c>
      <c r="L104" s="91">
        <v>3</v>
      </c>
      <c r="M104" s="91" t="s">
        <v>83</v>
      </c>
      <c r="N104" s="91">
        <v>0</v>
      </c>
    </row>
    <row r="105" spans="1:14">
      <c r="A105" s="92">
        <v>5</v>
      </c>
      <c r="B105" s="87"/>
      <c r="C105" s="88" t="s">
        <v>198</v>
      </c>
      <c r="D105" s="92">
        <v>10</v>
      </c>
      <c r="E105" s="87"/>
      <c r="F105" s="88" t="s">
        <v>195</v>
      </c>
      <c r="G105" s="213" t="s">
        <v>144</v>
      </c>
      <c r="H105" s="213" t="s">
        <v>91</v>
      </c>
      <c r="I105" s="213" t="s">
        <v>102</v>
      </c>
      <c r="J105" s="213" t="s">
        <v>82</v>
      </c>
      <c r="K105" s="213" t="s">
        <v>82</v>
      </c>
      <c r="L105" s="210">
        <v>0</v>
      </c>
      <c r="M105" s="210" t="s">
        <v>83</v>
      </c>
      <c r="N105" s="210">
        <v>3</v>
      </c>
    </row>
    <row r="106" spans="1:14">
      <c r="A106" s="92">
        <v>6</v>
      </c>
      <c r="B106" s="87"/>
      <c r="C106" s="88" t="s">
        <v>194</v>
      </c>
      <c r="D106" s="92">
        <v>11</v>
      </c>
      <c r="E106" s="87"/>
      <c r="F106" s="88" t="s">
        <v>206</v>
      </c>
      <c r="G106" s="213"/>
      <c r="H106" s="213"/>
      <c r="I106" s="213"/>
      <c r="J106" s="213"/>
      <c r="K106" s="213"/>
      <c r="L106" s="211"/>
      <c r="M106" s="211"/>
      <c r="N106" s="211"/>
    </row>
    <row r="107" spans="1:14">
      <c r="A107" s="87">
        <v>4</v>
      </c>
      <c r="B107" s="87" t="s">
        <v>77</v>
      </c>
      <c r="C107" s="88" t="s">
        <v>197</v>
      </c>
      <c r="D107" s="87">
        <v>10</v>
      </c>
      <c r="E107" s="87" t="s">
        <v>85</v>
      </c>
      <c r="F107" s="88" t="s">
        <v>195</v>
      </c>
      <c r="G107" s="215" t="s">
        <v>103</v>
      </c>
      <c r="H107" s="215" t="s">
        <v>150</v>
      </c>
      <c r="I107" s="215" t="s">
        <v>99</v>
      </c>
      <c r="J107" s="215" t="s">
        <v>97</v>
      </c>
      <c r="K107" s="215" t="s">
        <v>82</v>
      </c>
      <c r="L107" s="91">
        <v>1</v>
      </c>
      <c r="M107" s="91" t="s">
        <v>83</v>
      </c>
      <c r="N107" s="91">
        <v>3</v>
      </c>
    </row>
    <row r="108" spans="1:14">
      <c r="A108" s="93">
        <v>6</v>
      </c>
      <c r="B108" s="93" t="s">
        <v>87</v>
      </c>
      <c r="C108" s="88" t="s">
        <v>194</v>
      </c>
      <c r="D108" s="93">
        <v>11</v>
      </c>
      <c r="E108" s="93" t="s">
        <v>78</v>
      </c>
      <c r="F108" s="88" t="s">
        <v>206</v>
      </c>
      <c r="G108" s="215" t="s">
        <v>89</v>
      </c>
      <c r="H108" s="215" t="s">
        <v>80</v>
      </c>
      <c r="I108" s="215" t="s">
        <v>96</v>
      </c>
      <c r="J108" s="215" t="s">
        <v>141</v>
      </c>
      <c r="K108" s="215" t="s">
        <v>82</v>
      </c>
      <c r="L108" s="91">
        <v>3</v>
      </c>
      <c r="M108" s="91" t="s">
        <v>83</v>
      </c>
      <c r="N108" s="91">
        <v>1</v>
      </c>
    </row>
    <row r="109" spans="1:14">
      <c r="A109" s="94">
        <v>5</v>
      </c>
      <c r="B109" s="94" t="s">
        <v>84</v>
      </c>
      <c r="C109" s="95" t="s">
        <v>198</v>
      </c>
      <c r="D109" s="94">
        <v>12</v>
      </c>
      <c r="E109" s="94" t="s">
        <v>88</v>
      </c>
      <c r="F109" s="95" t="s">
        <v>207</v>
      </c>
      <c r="G109" s="215" t="s">
        <v>95</v>
      </c>
      <c r="H109" s="215" t="s">
        <v>90</v>
      </c>
      <c r="I109" s="215" t="s">
        <v>80</v>
      </c>
      <c r="J109" s="215" t="s">
        <v>101</v>
      </c>
      <c r="K109" s="215" t="s">
        <v>82</v>
      </c>
      <c r="L109" s="210">
        <v>3</v>
      </c>
      <c r="M109" s="210" t="s">
        <v>83</v>
      </c>
      <c r="N109" s="210">
        <v>1</v>
      </c>
    </row>
    <row r="110" spans="1:14">
      <c r="A110" s="99"/>
      <c r="B110" s="99"/>
      <c r="C110" s="99"/>
      <c r="D110" s="99"/>
      <c r="E110" s="99"/>
      <c r="F110" s="99"/>
      <c r="G110" s="100"/>
      <c r="H110" s="100"/>
      <c r="I110" s="100"/>
      <c r="J110" s="100"/>
      <c r="K110" s="100"/>
      <c r="L110" s="253">
        <v>4</v>
      </c>
      <c r="M110" s="253"/>
      <c r="N110" s="254">
        <v>3</v>
      </c>
    </row>
    <row r="111" spans="1:14">
      <c r="A111" s="212">
        <v>3</v>
      </c>
      <c r="B111" s="211">
        <v>7</v>
      </c>
      <c r="C111" s="81" t="s">
        <v>184</v>
      </c>
      <c r="D111" s="212">
        <v>9</v>
      </c>
      <c r="E111" s="211">
        <v>5</v>
      </c>
      <c r="F111" s="81" t="s">
        <v>182</v>
      </c>
      <c r="G111" s="82"/>
      <c r="H111" s="83"/>
      <c r="I111" s="83"/>
      <c r="J111" s="83"/>
      <c r="K111" s="83"/>
      <c r="L111" s="85"/>
      <c r="M111" s="85"/>
      <c r="N111" s="86"/>
    </row>
    <row r="112" spans="1:14">
      <c r="A112" s="87">
        <v>4</v>
      </c>
      <c r="B112" s="87" t="s">
        <v>77</v>
      </c>
      <c r="C112" s="88" t="e">
        <v>#N/A</v>
      </c>
      <c r="D112" s="87">
        <v>11</v>
      </c>
      <c r="E112" s="87" t="s">
        <v>78</v>
      </c>
      <c r="F112" s="88" t="e">
        <v>#N/A</v>
      </c>
      <c r="G112" s="215" t="s">
        <v>82</v>
      </c>
      <c r="H112" s="215" t="s">
        <v>82</v>
      </c>
      <c r="I112" s="215" t="s">
        <v>82</v>
      </c>
      <c r="J112" s="215" t="s">
        <v>82</v>
      </c>
      <c r="K112" s="215" t="s">
        <v>82</v>
      </c>
      <c r="L112" s="91">
        <v>0</v>
      </c>
      <c r="M112" s="91" t="s">
        <v>83</v>
      </c>
      <c r="N112" s="91">
        <v>0</v>
      </c>
    </row>
    <row r="113" spans="1:14">
      <c r="A113" s="87">
        <v>5</v>
      </c>
      <c r="B113" s="87" t="s">
        <v>84</v>
      </c>
      <c r="C113" s="88" t="e">
        <v>#N/A</v>
      </c>
      <c r="D113" s="87">
        <v>10</v>
      </c>
      <c r="E113" s="87" t="s">
        <v>85</v>
      </c>
      <c r="F113" s="88" t="e">
        <v>#N/A</v>
      </c>
      <c r="G113" s="215" t="s">
        <v>82</v>
      </c>
      <c r="H113" s="215" t="s">
        <v>82</v>
      </c>
      <c r="I113" s="215" t="s">
        <v>82</v>
      </c>
      <c r="J113" s="215" t="s">
        <v>82</v>
      </c>
      <c r="K113" s="215" t="s">
        <v>82</v>
      </c>
      <c r="L113" s="91">
        <v>0</v>
      </c>
      <c r="M113" s="91" t="s">
        <v>83</v>
      </c>
      <c r="N113" s="91">
        <v>0</v>
      </c>
    </row>
    <row r="114" spans="1:14">
      <c r="A114" s="87">
        <v>6</v>
      </c>
      <c r="B114" s="87" t="s">
        <v>87</v>
      </c>
      <c r="C114" s="88" t="e">
        <v>#N/A</v>
      </c>
      <c r="D114" s="87">
        <v>12</v>
      </c>
      <c r="E114" s="87" t="s">
        <v>88</v>
      </c>
      <c r="F114" s="88" t="e">
        <v>#N/A</v>
      </c>
      <c r="G114" s="215" t="s">
        <v>82</v>
      </c>
      <c r="H114" s="215" t="s">
        <v>82</v>
      </c>
      <c r="I114" s="215" t="s">
        <v>82</v>
      </c>
      <c r="J114" s="215" t="s">
        <v>82</v>
      </c>
      <c r="K114" s="215" t="s">
        <v>82</v>
      </c>
      <c r="L114" s="91">
        <v>0</v>
      </c>
      <c r="M114" s="91" t="s">
        <v>83</v>
      </c>
      <c r="N114" s="91">
        <v>0</v>
      </c>
    </row>
    <row r="115" spans="1:14">
      <c r="A115" s="92">
        <v>7</v>
      </c>
      <c r="B115" s="87"/>
      <c r="C115" s="88" t="e">
        <v>#N/A</v>
      </c>
      <c r="D115" s="92">
        <v>13</v>
      </c>
      <c r="E115" s="87"/>
      <c r="F115" s="88" t="e">
        <v>#N/A</v>
      </c>
      <c r="G115" s="213" t="s">
        <v>82</v>
      </c>
      <c r="H115" s="213" t="s">
        <v>82</v>
      </c>
      <c r="I115" s="213" t="s">
        <v>82</v>
      </c>
      <c r="J115" s="213" t="s">
        <v>82</v>
      </c>
      <c r="K115" s="213" t="s">
        <v>82</v>
      </c>
      <c r="L115" s="210">
        <v>0</v>
      </c>
      <c r="M115" s="210" t="s">
        <v>83</v>
      </c>
      <c r="N115" s="210">
        <v>0</v>
      </c>
    </row>
    <row r="116" spans="1:14">
      <c r="A116" s="92">
        <v>8</v>
      </c>
      <c r="B116" s="87"/>
      <c r="C116" s="88" t="e">
        <v>#N/A</v>
      </c>
      <c r="D116" s="92">
        <v>14</v>
      </c>
      <c r="E116" s="87"/>
      <c r="F116" s="88" t="e">
        <v>#N/A</v>
      </c>
      <c r="G116" s="213"/>
      <c r="H116" s="213"/>
      <c r="I116" s="213"/>
      <c r="J116" s="213"/>
      <c r="K116" s="213"/>
      <c r="L116" s="211"/>
      <c r="M116" s="211"/>
      <c r="N116" s="211"/>
    </row>
    <row r="117" spans="1:14">
      <c r="A117" s="87">
        <v>4</v>
      </c>
      <c r="B117" s="87" t="s">
        <v>77</v>
      </c>
      <c r="C117" s="88" t="e">
        <v>#N/A</v>
      </c>
      <c r="D117" s="87">
        <v>10</v>
      </c>
      <c r="E117" s="87" t="s">
        <v>85</v>
      </c>
      <c r="F117" s="88" t="e">
        <v>#N/A</v>
      </c>
      <c r="G117" s="215" t="s">
        <v>82</v>
      </c>
      <c r="H117" s="215" t="s">
        <v>82</v>
      </c>
      <c r="I117" s="215" t="s">
        <v>82</v>
      </c>
      <c r="J117" s="215" t="s">
        <v>82</v>
      </c>
      <c r="K117" s="215" t="s">
        <v>82</v>
      </c>
      <c r="L117" s="91">
        <v>0</v>
      </c>
      <c r="M117" s="91" t="s">
        <v>83</v>
      </c>
      <c r="N117" s="91">
        <v>0</v>
      </c>
    </row>
    <row r="118" spans="1:14">
      <c r="A118" s="93">
        <v>6</v>
      </c>
      <c r="B118" s="93" t="s">
        <v>87</v>
      </c>
      <c r="C118" s="88" t="e">
        <v>#N/A</v>
      </c>
      <c r="D118" s="93">
        <v>11</v>
      </c>
      <c r="E118" s="93" t="s">
        <v>78</v>
      </c>
      <c r="F118" s="88" t="e">
        <v>#N/A</v>
      </c>
      <c r="G118" s="215" t="s">
        <v>82</v>
      </c>
      <c r="H118" s="215" t="s">
        <v>82</v>
      </c>
      <c r="I118" s="215" t="s">
        <v>82</v>
      </c>
      <c r="J118" s="215" t="s">
        <v>82</v>
      </c>
      <c r="K118" s="215" t="s">
        <v>82</v>
      </c>
      <c r="L118" s="91">
        <v>0</v>
      </c>
      <c r="M118" s="91" t="s">
        <v>83</v>
      </c>
      <c r="N118" s="91">
        <v>0</v>
      </c>
    </row>
    <row r="119" spans="1:14">
      <c r="A119" s="94">
        <v>5</v>
      </c>
      <c r="B119" s="94" t="s">
        <v>84</v>
      </c>
      <c r="C119" s="95" t="e">
        <v>#N/A</v>
      </c>
      <c r="D119" s="94">
        <v>12</v>
      </c>
      <c r="E119" s="94" t="s">
        <v>88</v>
      </c>
      <c r="F119" s="95" t="e">
        <v>#N/A</v>
      </c>
      <c r="G119" s="215" t="s">
        <v>82</v>
      </c>
      <c r="H119" s="215" t="s">
        <v>82</v>
      </c>
      <c r="I119" s="215" t="s">
        <v>82</v>
      </c>
      <c r="J119" s="215" t="s">
        <v>82</v>
      </c>
      <c r="K119" s="215" t="s">
        <v>82</v>
      </c>
      <c r="L119" s="210">
        <v>0</v>
      </c>
      <c r="M119" s="210" t="s">
        <v>83</v>
      </c>
      <c r="N119" s="210">
        <v>0</v>
      </c>
    </row>
  </sheetData>
  <conditionalFormatting sqref="G2:K9 G12:K19 G22:K29 G32:K39 G42:K49 G52:K59 G62:K69 G72:K79 G82:K89 G92:K99 G102:K109 G112:K119">
    <cfRule type="cellIs" dxfId="18" priority="1" stopIfTrue="1" operator="equal">
      <formula>"0.0"</formula>
    </cfRule>
  </conditionalFormatting>
  <conditionalFormatting sqref="F1 F11 F21 F31 F41 F51 F61 F71 F81 F91 F101 F111">
    <cfRule type="expression" dxfId="17" priority="4" stopIfTrue="1">
      <formula>P1=3</formula>
    </cfRule>
  </conditionalFormatting>
  <conditionalFormatting sqref="E2:F9 E12:F19 E22:F29 E32:F39 E42:F49 E52:F59 E62:F69 E72:F79 E82:F89 E92:F99 E102:F109 E112:F119">
    <cfRule type="expression" dxfId="16" priority="3" stopIfTrue="1">
      <formula>M2=3</formula>
    </cfRule>
  </conditionalFormatting>
  <conditionalFormatting sqref="E1 C1:C9 C11:C19 E11 C21:C29 E21 C31:C39 E31 C41:C49 E41 C51:C59 E51 C61:C69 E61 C71:C79 E71 C81:C89 E81 C91:C99 E91 C101:C109 E101 C111:C119 E111">
    <cfRule type="expression" dxfId="15" priority="2" stopIfTrue="1">
      <formula>L1=3</formula>
    </cfRule>
  </conditionalFormatting>
  <conditionalFormatting sqref="B1:B9 B11:B19 B21:B29 B31:B39 B41:B49 B51:B59 B61:B69 B71:B79 B81:B89 B91:B99 B101:B109 B111:B119">
    <cfRule type="expression" dxfId="14" priority="27" stopIfTrue="1">
      <formula>#REF!=3</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selection sqref="A1:G1"/>
    </sheetView>
  </sheetViews>
  <sheetFormatPr defaultColWidth="8.85546875" defaultRowHeight="12.75" outlineLevelRow="1" outlineLevelCol="1"/>
  <cols>
    <col min="1" max="2" width="2.7109375" style="3" customWidth="1"/>
    <col min="3" max="3" width="28.28515625" style="3" customWidth="1"/>
    <col min="4" max="5" width="28.28515625" style="51" customWidth="1"/>
    <col min="6" max="7" width="2.7109375" style="51" customWidth="1"/>
    <col min="8" max="8" width="8.85546875" style="51"/>
    <col min="9" max="9" width="6.7109375" style="51" customWidth="1"/>
    <col min="10" max="10" width="8.5703125" style="3" bestFit="1" customWidth="1"/>
    <col min="11" max="11" width="8" style="3" customWidth="1"/>
    <col min="12" max="12" width="5.7109375" style="3" customWidth="1"/>
    <col min="13" max="14" width="3.140625" style="3" hidden="1" customWidth="1" outlineLevel="1"/>
    <col min="15" max="19" width="4.140625" style="3" hidden="1" customWidth="1" outlineLevel="1"/>
    <col min="20" max="20" width="8.85546875" style="3" collapsed="1"/>
    <col min="21" max="256" width="8.85546875" style="3"/>
    <col min="257" max="258" width="2.7109375" style="3" customWidth="1"/>
    <col min="259" max="261" width="28.28515625" style="3" customWidth="1"/>
    <col min="262" max="263" width="2.7109375" style="3" customWidth="1"/>
    <col min="264" max="264" width="8.85546875" style="3"/>
    <col min="265" max="265" width="6.7109375" style="3" customWidth="1"/>
    <col min="266" max="266" width="8.5703125" style="3" bestFit="1" customWidth="1"/>
    <col min="267" max="267" width="8" style="3" customWidth="1"/>
    <col min="268" max="268" width="5.7109375" style="3" customWidth="1"/>
    <col min="269" max="275" width="0" style="3" hidden="1" customWidth="1"/>
    <col min="276" max="512" width="8.85546875" style="3"/>
    <col min="513" max="514" width="2.7109375" style="3" customWidth="1"/>
    <col min="515" max="517" width="28.28515625" style="3" customWidth="1"/>
    <col min="518" max="519" width="2.7109375" style="3" customWidth="1"/>
    <col min="520" max="520" width="8.85546875" style="3"/>
    <col min="521" max="521" width="6.7109375" style="3" customWidth="1"/>
    <col min="522" max="522" width="8.5703125" style="3" bestFit="1" customWidth="1"/>
    <col min="523" max="523" width="8" style="3" customWidth="1"/>
    <col min="524" max="524" width="5.7109375" style="3" customWidth="1"/>
    <col min="525" max="531" width="0" style="3" hidden="1" customWidth="1"/>
    <col min="532" max="768" width="8.85546875" style="3"/>
    <col min="769" max="770" width="2.7109375" style="3" customWidth="1"/>
    <col min="771" max="773" width="28.28515625" style="3" customWidth="1"/>
    <col min="774" max="775" width="2.7109375" style="3" customWidth="1"/>
    <col min="776" max="776" width="8.85546875" style="3"/>
    <col min="777" max="777" width="6.7109375" style="3" customWidth="1"/>
    <col min="778" max="778" width="8.5703125" style="3" bestFit="1" customWidth="1"/>
    <col min="779" max="779" width="8" style="3" customWidth="1"/>
    <col min="780" max="780" width="5.7109375" style="3" customWidth="1"/>
    <col min="781" max="787" width="0" style="3" hidden="1" customWidth="1"/>
    <col min="788" max="1024" width="8.85546875" style="3"/>
    <col min="1025" max="1026" width="2.7109375" style="3" customWidth="1"/>
    <col min="1027" max="1029" width="28.28515625" style="3" customWidth="1"/>
    <col min="1030" max="1031" width="2.7109375" style="3" customWidth="1"/>
    <col min="1032" max="1032" width="8.85546875" style="3"/>
    <col min="1033" max="1033" width="6.7109375" style="3" customWidth="1"/>
    <col min="1034" max="1034" width="8.5703125" style="3" bestFit="1" customWidth="1"/>
    <col min="1035" max="1035" width="8" style="3" customWidth="1"/>
    <col min="1036" max="1036" width="5.7109375" style="3" customWidth="1"/>
    <col min="1037" max="1043" width="0" style="3" hidden="1" customWidth="1"/>
    <col min="1044" max="1280" width="8.85546875" style="3"/>
    <col min="1281" max="1282" width="2.7109375" style="3" customWidth="1"/>
    <col min="1283" max="1285" width="28.28515625" style="3" customWidth="1"/>
    <col min="1286" max="1287" width="2.7109375" style="3" customWidth="1"/>
    <col min="1288" max="1288" width="8.85546875" style="3"/>
    <col min="1289" max="1289" width="6.7109375" style="3" customWidth="1"/>
    <col min="1290" max="1290" width="8.5703125" style="3" bestFit="1" customWidth="1"/>
    <col min="1291" max="1291" width="8" style="3" customWidth="1"/>
    <col min="1292" max="1292" width="5.7109375" style="3" customWidth="1"/>
    <col min="1293" max="1299" width="0" style="3" hidden="1" customWidth="1"/>
    <col min="1300" max="1536" width="8.85546875" style="3"/>
    <col min="1537" max="1538" width="2.7109375" style="3" customWidth="1"/>
    <col min="1539" max="1541" width="28.28515625" style="3" customWidth="1"/>
    <col min="1542" max="1543" width="2.7109375" style="3" customWidth="1"/>
    <col min="1544" max="1544" width="8.85546875" style="3"/>
    <col min="1545" max="1545" width="6.7109375" style="3" customWidth="1"/>
    <col min="1546" max="1546" width="8.5703125" style="3" bestFit="1" customWidth="1"/>
    <col min="1547" max="1547" width="8" style="3" customWidth="1"/>
    <col min="1548" max="1548" width="5.7109375" style="3" customWidth="1"/>
    <col min="1549" max="1555" width="0" style="3" hidden="1" customWidth="1"/>
    <col min="1556" max="1792" width="8.85546875" style="3"/>
    <col min="1793" max="1794" width="2.7109375" style="3" customWidth="1"/>
    <col min="1795" max="1797" width="28.28515625" style="3" customWidth="1"/>
    <col min="1798" max="1799" width="2.7109375" style="3" customWidth="1"/>
    <col min="1800" max="1800" width="8.85546875" style="3"/>
    <col min="1801" max="1801" width="6.7109375" style="3" customWidth="1"/>
    <col min="1802" max="1802" width="8.5703125" style="3" bestFit="1" customWidth="1"/>
    <col min="1803" max="1803" width="8" style="3" customWidth="1"/>
    <col min="1804" max="1804" width="5.7109375" style="3" customWidth="1"/>
    <col min="1805" max="1811" width="0" style="3" hidden="1" customWidth="1"/>
    <col min="1812" max="2048" width="8.85546875" style="3"/>
    <col min="2049" max="2050" width="2.7109375" style="3" customWidth="1"/>
    <col min="2051" max="2053" width="28.28515625" style="3" customWidth="1"/>
    <col min="2054" max="2055" width="2.7109375" style="3" customWidth="1"/>
    <col min="2056" max="2056" width="8.85546875" style="3"/>
    <col min="2057" max="2057" width="6.7109375" style="3" customWidth="1"/>
    <col min="2058" max="2058" width="8.5703125" style="3" bestFit="1" customWidth="1"/>
    <col min="2059" max="2059" width="8" style="3" customWidth="1"/>
    <col min="2060" max="2060" width="5.7109375" style="3" customWidth="1"/>
    <col min="2061" max="2067" width="0" style="3" hidden="1" customWidth="1"/>
    <col min="2068" max="2304" width="8.85546875" style="3"/>
    <col min="2305" max="2306" width="2.7109375" style="3" customWidth="1"/>
    <col min="2307" max="2309" width="28.28515625" style="3" customWidth="1"/>
    <col min="2310" max="2311" width="2.7109375" style="3" customWidth="1"/>
    <col min="2312" max="2312" width="8.85546875" style="3"/>
    <col min="2313" max="2313" width="6.7109375" style="3" customWidth="1"/>
    <col min="2314" max="2314" width="8.5703125" style="3" bestFit="1" customWidth="1"/>
    <col min="2315" max="2315" width="8" style="3" customWidth="1"/>
    <col min="2316" max="2316" width="5.7109375" style="3" customWidth="1"/>
    <col min="2317" max="2323" width="0" style="3" hidden="1" customWidth="1"/>
    <col min="2324" max="2560" width="8.85546875" style="3"/>
    <col min="2561" max="2562" width="2.7109375" style="3" customWidth="1"/>
    <col min="2563" max="2565" width="28.28515625" style="3" customWidth="1"/>
    <col min="2566" max="2567" width="2.7109375" style="3" customWidth="1"/>
    <col min="2568" max="2568" width="8.85546875" style="3"/>
    <col min="2569" max="2569" width="6.7109375" style="3" customWidth="1"/>
    <col min="2570" max="2570" width="8.5703125" style="3" bestFit="1" customWidth="1"/>
    <col min="2571" max="2571" width="8" style="3" customWidth="1"/>
    <col min="2572" max="2572" width="5.7109375" style="3" customWidth="1"/>
    <col min="2573" max="2579" width="0" style="3" hidden="1" customWidth="1"/>
    <col min="2580" max="2816" width="8.85546875" style="3"/>
    <col min="2817" max="2818" width="2.7109375" style="3" customWidth="1"/>
    <col min="2819" max="2821" width="28.28515625" style="3" customWidth="1"/>
    <col min="2822" max="2823" width="2.7109375" style="3" customWidth="1"/>
    <col min="2824" max="2824" width="8.85546875" style="3"/>
    <col min="2825" max="2825" width="6.7109375" style="3" customWidth="1"/>
    <col min="2826" max="2826" width="8.5703125" style="3" bestFit="1" customWidth="1"/>
    <col min="2827" max="2827" width="8" style="3" customWidth="1"/>
    <col min="2828" max="2828" width="5.7109375" style="3" customWidth="1"/>
    <col min="2829" max="2835" width="0" style="3" hidden="1" customWidth="1"/>
    <col min="2836" max="3072" width="8.85546875" style="3"/>
    <col min="3073" max="3074" width="2.7109375" style="3" customWidth="1"/>
    <col min="3075" max="3077" width="28.28515625" style="3" customWidth="1"/>
    <col min="3078" max="3079" width="2.7109375" style="3" customWidth="1"/>
    <col min="3080" max="3080" width="8.85546875" style="3"/>
    <col min="3081" max="3081" width="6.7109375" style="3" customWidth="1"/>
    <col min="3082" max="3082" width="8.5703125" style="3" bestFit="1" customWidth="1"/>
    <col min="3083" max="3083" width="8" style="3" customWidth="1"/>
    <col min="3084" max="3084" width="5.7109375" style="3" customWidth="1"/>
    <col min="3085" max="3091" width="0" style="3" hidden="1" customWidth="1"/>
    <col min="3092" max="3328" width="8.85546875" style="3"/>
    <col min="3329" max="3330" width="2.7109375" style="3" customWidth="1"/>
    <col min="3331" max="3333" width="28.28515625" style="3" customWidth="1"/>
    <col min="3334" max="3335" width="2.7109375" style="3" customWidth="1"/>
    <col min="3336" max="3336" width="8.85546875" style="3"/>
    <col min="3337" max="3337" width="6.7109375" style="3" customWidth="1"/>
    <col min="3338" max="3338" width="8.5703125" style="3" bestFit="1" customWidth="1"/>
    <col min="3339" max="3339" width="8" style="3" customWidth="1"/>
    <col min="3340" max="3340" width="5.7109375" style="3" customWidth="1"/>
    <col min="3341" max="3347" width="0" style="3" hidden="1" customWidth="1"/>
    <col min="3348" max="3584" width="8.85546875" style="3"/>
    <col min="3585" max="3586" width="2.7109375" style="3" customWidth="1"/>
    <col min="3587" max="3589" width="28.28515625" style="3" customWidth="1"/>
    <col min="3590" max="3591" width="2.7109375" style="3" customWidth="1"/>
    <col min="3592" max="3592" width="8.85546875" style="3"/>
    <col min="3593" max="3593" width="6.7109375" style="3" customWidth="1"/>
    <col min="3594" max="3594" width="8.5703125" style="3" bestFit="1" customWidth="1"/>
    <col min="3595" max="3595" width="8" style="3" customWidth="1"/>
    <col min="3596" max="3596" width="5.7109375" style="3" customWidth="1"/>
    <col min="3597" max="3603" width="0" style="3" hidden="1" customWidth="1"/>
    <col min="3604" max="3840" width="8.85546875" style="3"/>
    <col min="3841" max="3842" width="2.7109375" style="3" customWidth="1"/>
    <col min="3843" max="3845" width="28.28515625" style="3" customWidth="1"/>
    <col min="3846" max="3847" width="2.7109375" style="3" customWidth="1"/>
    <col min="3848" max="3848" width="8.85546875" style="3"/>
    <col min="3849" max="3849" width="6.7109375" style="3" customWidth="1"/>
    <col min="3850" max="3850" width="8.5703125" style="3" bestFit="1" customWidth="1"/>
    <col min="3851" max="3851" width="8" style="3" customWidth="1"/>
    <col min="3852" max="3852" width="5.7109375" style="3" customWidth="1"/>
    <col min="3853" max="3859" width="0" style="3" hidden="1" customWidth="1"/>
    <col min="3860" max="4096" width="8.85546875" style="3"/>
    <col min="4097" max="4098" width="2.7109375" style="3" customWidth="1"/>
    <col min="4099" max="4101" width="28.28515625" style="3" customWidth="1"/>
    <col min="4102" max="4103" width="2.7109375" style="3" customWidth="1"/>
    <col min="4104" max="4104" width="8.85546875" style="3"/>
    <col min="4105" max="4105" width="6.7109375" style="3" customWidth="1"/>
    <col min="4106" max="4106" width="8.5703125" style="3" bestFit="1" customWidth="1"/>
    <col min="4107" max="4107" width="8" style="3" customWidth="1"/>
    <col min="4108" max="4108" width="5.7109375" style="3" customWidth="1"/>
    <col min="4109" max="4115" width="0" style="3" hidden="1" customWidth="1"/>
    <col min="4116" max="4352" width="8.85546875" style="3"/>
    <col min="4353" max="4354" width="2.7109375" style="3" customWidth="1"/>
    <col min="4355" max="4357" width="28.28515625" style="3" customWidth="1"/>
    <col min="4358" max="4359" width="2.7109375" style="3" customWidth="1"/>
    <col min="4360" max="4360" width="8.85546875" style="3"/>
    <col min="4361" max="4361" width="6.7109375" style="3" customWidth="1"/>
    <col min="4362" max="4362" width="8.5703125" style="3" bestFit="1" customWidth="1"/>
    <col min="4363" max="4363" width="8" style="3" customWidth="1"/>
    <col min="4364" max="4364" width="5.7109375" style="3" customWidth="1"/>
    <col min="4365" max="4371" width="0" style="3" hidden="1" customWidth="1"/>
    <col min="4372" max="4608" width="8.85546875" style="3"/>
    <col min="4609" max="4610" width="2.7109375" style="3" customWidth="1"/>
    <col min="4611" max="4613" width="28.28515625" style="3" customWidth="1"/>
    <col min="4614" max="4615" width="2.7109375" style="3" customWidth="1"/>
    <col min="4616" max="4616" width="8.85546875" style="3"/>
    <col min="4617" max="4617" width="6.7109375" style="3" customWidth="1"/>
    <col min="4618" max="4618" width="8.5703125" style="3" bestFit="1" customWidth="1"/>
    <col min="4619" max="4619" width="8" style="3" customWidth="1"/>
    <col min="4620" max="4620" width="5.7109375" style="3" customWidth="1"/>
    <col min="4621" max="4627" width="0" style="3" hidden="1" customWidth="1"/>
    <col min="4628" max="4864" width="8.85546875" style="3"/>
    <col min="4865" max="4866" width="2.7109375" style="3" customWidth="1"/>
    <col min="4867" max="4869" width="28.28515625" style="3" customWidth="1"/>
    <col min="4870" max="4871" width="2.7109375" style="3" customWidth="1"/>
    <col min="4872" max="4872" width="8.85546875" style="3"/>
    <col min="4873" max="4873" width="6.7109375" style="3" customWidth="1"/>
    <col min="4874" max="4874" width="8.5703125" style="3" bestFit="1" customWidth="1"/>
    <col min="4875" max="4875" width="8" style="3" customWidth="1"/>
    <col min="4876" max="4876" width="5.7109375" style="3" customWidth="1"/>
    <col min="4877" max="4883" width="0" style="3" hidden="1" customWidth="1"/>
    <col min="4884" max="5120" width="8.85546875" style="3"/>
    <col min="5121" max="5122" width="2.7109375" style="3" customWidth="1"/>
    <col min="5123" max="5125" width="28.28515625" style="3" customWidth="1"/>
    <col min="5126" max="5127" width="2.7109375" style="3" customWidth="1"/>
    <col min="5128" max="5128" width="8.85546875" style="3"/>
    <col min="5129" max="5129" width="6.7109375" style="3" customWidth="1"/>
    <col min="5130" max="5130" width="8.5703125" style="3" bestFit="1" customWidth="1"/>
    <col min="5131" max="5131" width="8" style="3" customWidth="1"/>
    <col min="5132" max="5132" width="5.7109375" style="3" customWidth="1"/>
    <col min="5133" max="5139" width="0" style="3" hidden="1" customWidth="1"/>
    <col min="5140" max="5376" width="8.85546875" style="3"/>
    <col min="5377" max="5378" width="2.7109375" style="3" customWidth="1"/>
    <col min="5379" max="5381" width="28.28515625" style="3" customWidth="1"/>
    <col min="5382" max="5383" width="2.7109375" style="3" customWidth="1"/>
    <col min="5384" max="5384" width="8.85546875" style="3"/>
    <col min="5385" max="5385" width="6.7109375" style="3" customWidth="1"/>
    <col min="5386" max="5386" width="8.5703125" style="3" bestFit="1" customWidth="1"/>
    <col min="5387" max="5387" width="8" style="3" customWidth="1"/>
    <col min="5388" max="5388" width="5.7109375" style="3" customWidth="1"/>
    <col min="5389" max="5395" width="0" style="3" hidden="1" customWidth="1"/>
    <col min="5396" max="5632" width="8.85546875" style="3"/>
    <col min="5633" max="5634" width="2.7109375" style="3" customWidth="1"/>
    <col min="5635" max="5637" width="28.28515625" style="3" customWidth="1"/>
    <col min="5638" max="5639" width="2.7109375" style="3" customWidth="1"/>
    <col min="5640" max="5640" width="8.85546875" style="3"/>
    <col min="5641" max="5641" width="6.7109375" style="3" customWidth="1"/>
    <col min="5642" max="5642" width="8.5703125" style="3" bestFit="1" customWidth="1"/>
    <col min="5643" max="5643" width="8" style="3" customWidth="1"/>
    <col min="5644" max="5644" width="5.7109375" style="3" customWidth="1"/>
    <col min="5645" max="5651" width="0" style="3" hidden="1" customWidth="1"/>
    <col min="5652" max="5888" width="8.85546875" style="3"/>
    <col min="5889" max="5890" width="2.7109375" style="3" customWidth="1"/>
    <col min="5891" max="5893" width="28.28515625" style="3" customWidth="1"/>
    <col min="5894" max="5895" width="2.7109375" style="3" customWidth="1"/>
    <col min="5896" max="5896" width="8.85546875" style="3"/>
    <col min="5897" max="5897" width="6.7109375" style="3" customWidth="1"/>
    <col min="5898" max="5898" width="8.5703125" style="3" bestFit="1" customWidth="1"/>
    <col min="5899" max="5899" width="8" style="3" customWidth="1"/>
    <col min="5900" max="5900" width="5.7109375" style="3" customWidth="1"/>
    <col min="5901" max="5907" width="0" style="3" hidden="1" customWidth="1"/>
    <col min="5908" max="6144" width="8.85546875" style="3"/>
    <col min="6145" max="6146" width="2.7109375" style="3" customWidth="1"/>
    <col min="6147" max="6149" width="28.28515625" style="3" customWidth="1"/>
    <col min="6150" max="6151" width="2.7109375" style="3" customWidth="1"/>
    <col min="6152" max="6152" width="8.85546875" style="3"/>
    <col min="6153" max="6153" width="6.7109375" style="3" customWidth="1"/>
    <col min="6154" max="6154" width="8.5703125" style="3" bestFit="1" customWidth="1"/>
    <col min="6155" max="6155" width="8" style="3" customWidth="1"/>
    <col min="6156" max="6156" width="5.7109375" style="3" customWidth="1"/>
    <col min="6157" max="6163" width="0" style="3" hidden="1" customWidth="1"/>
    <col min="6164" max="6400" width="8.85546875" style="3"/>
    <col min="6401" max="6402" width="2.7109375" style="3" customWidth="1"/>
    <col min="6403" max="6405" width="28.28515625" style="3" customWidth="1"/>
    <col min="6406" max="6407" width="2.7109375" style="3" customWidth="1"/>
    <col min="6408" max="6408" width="8.85546875" style="3"/>
    <col min="6409" max="6409" width="6.7109375" style="3" customWidth="1"/>
    <col min="6410" max="6410" width="8.5703125" style="3" bestFit="1" customWidth="1"/>
    <col min="6411" max="6411" width="8" style="3" customWidth="1"/>
    <col min="6412" max="6412" width="5.7109375" style="3" customWidth="1"/>
    <col min="6413" max="6419" width="0" style="3" hidden="1" customWidth="1"/>
    <col min="6420" max="6656" width="8.85546875" style="3"/>
    <col min="6657" max="6658" width="2.7109375" style="3" customWidth="1"/>
    <col min="6659" max="6661" width="28.28515625" style="3" customWidth="1"/>
    <col min="6662" max="6663" width="2.7109375" style="3" customWidth="1"/>
    <col min="6664" max="6664" width="8.85546875" style="3"/>
    <col min="6665" max="6665" width="6.7109375" style="3" customWidth="1"/>
    <col min="6666" max="6666" width="8.5703125" style="3" bestFit="1" customWidth="1"/>
    <col min="6667" max="6667" width="8" style="3" customWidth="1"/>
    <col min="6668" max="6668" width="5.7109375" style="3" customWidth="1"/>
    <col min="6669" max="6675" width="0" style="3" hidden="1" customWidth="1"/>
    <col min="6676" max="6912" width="8.85546875" style="3"/>
    <col min="6913" max="6914" width="2.7109375" style="3" customWidth="1"/>
    <col min="6915" max="6917" width="28.28515625" style="3" customWidth="1"/>
    <col min="6918" max="6919" width="2.7109375" style="3" customWidth="1"/>
    <col min="6920" max="6920" width="8.85546875" style="3"/>
    <col min="6921" max="6921" width="6.7109375" style="3" customWidth="1"/>
    <col min="6922" max="6922" width="8.5703125" style="3" bestFit="1" customWidth="1"/>
    <col min="6923" max="6923" width="8" style="3" customWidth="1"/>
    <col min="6924" max="6924" width="5.7109375" style="3" customWidth="1"/>
    <col min="6925" max="6931" width="0" style="3" hidden="1" customWidth="1"/>
    <col min="6932" max="7168" width="8.85546875" style="3"/>
    <col min="7169" max="7170" width="2.7109375" style="3" customWidth="1"/>
    <col min="7171" max="7173" width="28.28515625" style="3" customWidth="1"/>
    <col min="7174" max="7175" width="2.7109375" style="3" customWidth="1"/>
    <col min="7176" max="7176" width="8.85546875" style="3"/>
    <col min="7177" max="7177" width="6.7109375" style="3" customWidth="1"/>
    <col min="7178" max="7178" width="8.5703125" style="3" bestFit="1" customWidth="1"/>
    <col min="7179" max="7179" width="8" style="3" customWidth="1"/>
    <col min="7180" max="7180" width="5.7109375" style="3" customWidth="1"/>
    <col min="7181" max="7187" width="0" style="3" hidden="1" customWidth="1"/>
    <col min="7188" max="7424" width="8.85546875" style="3"/>
    <col min="7425" max="7426" width="2.7109375" style="3" customWidth="1"/>
    <col min="7427" max="7429" width="28.28515625" style="3" customWidth="1"/>
    <col min="7430" max="7431" width="2.7109375" style="3" customWidth="1"/>
    <col min="7432" max="7432" width="8.85546875" style="3"/>
    <col min="7433" max="7433" width="6.7109375" style="3" customWidth="1"/>
    <col min="7434" max="7434" width="8.5703125" style="3" bestFit="1" customWidth="1"/>
    <col min="7435" max="7435" width="8" style="3" customWidth="1"/>
    <col min="7436" max="7436" width="5.7109375" style="3" customWidth="1"/>
    <col min="7437" max="7443" width="0" style="3" hidden="1" customWidth="1"/>
    <col min="7444" max="7680" width="8.85546875" style="3"/>
    <col min="7681" max="7682" width="2.7109375" style="3" customWidth="1"/>
    <col min="7683" max="7685" width="28.28515625" style="3" customWidth="1"/>
    <col min="7686" max="7687" width="2.7109375" style="3" customWidth="1"/>
    <col min="7688" max="7688" width="8.85546875" style="3"/>
    <col min="7689" max="7689" width="6.7109375" style="3" customWidth="1"/>
    <col min="7690" max="7690" width="8.5703125" style="3" bestFit="1" customWidth="1"/>
    <col min="7691" max="7691" width="8" style="3" customWidth="1"/>
    <col min="7692" max="7692" width="5.7109375" style="3" customWidth="1"/>
    <col min="7693" max="7699" width="0" style="3" hidden="1" customWidth="1"/>
    <col min="7700" max="7936" width="8.85546875" style="3"/>
    <col min="7937" max="7938" width="2.7109375" style="3" customWidth="1"/>
    <col min="7939" max="7941" width="28.28515625" style="3" customWidth="1"/>
    <col min="7942" max="7943" width="2.7109375" style="3" customWidth="1"/>
    <col min="7944" max="7944" width="8.85546875" style="3"/>
    <col min="7945" max="7945" width="6.7109375" style="3" customWidth="1"/>
    <col min="7946" max="7946" width="8.5703125" style="3" bestFit="1" customWidth="1"/>
    <col min="7947" max="7947" width="8" style="3" customWidth="1"/>
    <col min="7948" max="7948" width="5.7109375" style="3" customWidth="1"/>
    <col min="7949" max="7955" width="0" style="3" hidden="1" customWidth="1"/>
    <col min="7956" max="8192" width="8.85546875" style="3"/>
    <col min="8193" max="8194" width="2.7109375" style="3" customWidth="1"/>
    <col min="8195" max="8197" width="28.28515625" style="3" customWidth="1"/>
    <col min="8198" max="8199" width="2.7109375" style="3" customWidth="1"/>
    <col min="8200" max="8200" width="8.85546875" style="3"/>
    <col min="8201" max="8201" width="6.7109375" style="3" customWidth="1"/>
    <col min="8202" max="8202" width="8.5703125" style="3" bestFit="1" customWidth="1"/>
    <col min="8203" max="8203" width="8" style="3" customWidth="1"/>
    <col min="8204" max="8204" width="5.7109375" style="3" customWidth="1"/>
    <col min="8205" max="8211" width="0" style="3" hidden="1" customWidth="1"/>
    <col min="8212" max="8448" width="8.85546875" style="3"/>
    <col min="8449" max="8450" width="2.7109375" style="3" customWidth="1"/>
    <col min="8451" max="8453" width="28.28515625" style="3" customWidth="1"/>
    <col min="8454" max="8455" width="2.7109375" style="3" customWidth="1"/>
    <col min="8456" max="8456" width="8.85546875" style="3"/>
    <col min="8457" max="8457" width="6.7109375" style="3" customWidth="1"/>
    <col min="8458" max="8458" width="8.5703125" style="3" bestFit="1" customWidth="1"/>
    <col min="8459" max="8459" width="8" style="3" customWidth="1"/>
    <col min="8460" max="8460" width="5.7109375" style="3" customWidth="1"/>
    <col min="8461" max="8467" width="0" style="3" hidden="1" customWidth="1"/>
    <col min="8468" max="8704" width="8.85546875" style="3"/>
    <col min="8705" max="8706" width="2.7109375" style="3" customWidth="1"/>
    <col min="8707" max="8709" width="28.28515625" style="3" customWidth="1"/>
    <col min="8710" max="8711" width="2.7109375" style="3" customWidth="1"/>
    <col min="8712" max="8712" width="8.85546875" style="3"/>
    <col min="8713" max="8713" width="6.7109375" style="3" customWidth="1"/>
    <col min="8714" max="8714" width="8.5703125" style="3" bestFit="1" customWidth="1"/>
    <col min="8715" max="8715" width="8" style="3" customWidth="1"/>
    <col min="8716" max="8716" width="5.7109375" style="3" customWidth="1"/>
    <col min="8717" max="8723" width="0" style="3" hidden="1" customWidth="1"/>
    <col min="8724" max="8960" width="8.85546875" style="3"/>
    <col min="8961" max="8962" width="2.7109375" style="3" customWidth="1"/>
    <col min="8963" max="8965" width="28.28515625" style="3" customWidth="1"/>
    <col min="8966" max="8967" width="2.7109375" style="3" customWidth="1"/>
    <col min="8968" max="8968" width="8.85546875" style="3"/>
    <col min="8969" max="8969" width="6.7109375" style="3" customWidth="1"/>
    <col min="8970" max="8970" width="8.5703125" style="3" bestFit="1" customWidth="1"/>
    <col min="8971" max="8971" width="8" style="3" customWidth="1"/>
    <col min="8972" max="8972" width="5.7109375" style="3" customWidth="1"/>
    <col min="8973" max="8979" width="0" style="3" hidden="1" customWidth="1"/>
    <col min="8980" max="9216" width="8.85546875" style="3"/>
    <col min="9217" max="9218" width="2.7109375" style="3" customWidth="1"/>
    <col min="9219" max="9221" width="28.28515625" style="3" customWidth="1"/>
    <col min="9222" max="9223" width="2.7109375" style="3" customWidth="1"/>
    <col min="9224" max="9224" width="8.85546875" style="3"/>
    <col min="9225" max="9225" width="6.7109375" style="3" customWidth="1"/>
    <col min="9226" max="9226" width="8.5703125" style="3" bestFit="1" customWidth="1"/>
    <col min="9227" max="9227" width="8" style="3" customWidth="1"/>
    <col min="9228" max="9228" width="5.7109375" style="3" customWidth="1"/>
    <col min="9229" max="9235" width="0" style="3" hidden="1" customWidth="1"/>
    <col min="9236" max="9472" width="8.85546875" style="3"/>
    <col min="9473" max="9474" width="2.7109375" style="3" customWidth="1"/>
    <col min="9475" max="9477" width="28.28515625" style="3" customWidth="1"/>
    <col min="9478" max="9479" width="2.7109375" style="3" customWidth="1"/>
    <col min="9480" max="9480" width="8.85546875" style="3"/>
    <col min="9481" max="9481" width="6.7109375" style="3" customWidth="1"/>
    <col min="9482" max="9482" width="8.5703125" style="3" bestFit="1" customWidth="1"/>
    <col min="9483" max="9483" width="8" style="3" customWidth="1"/>
    <col min="9484" max="9484" width="5.7109375" style="3" customWidth="1"/>
    <col min="9485" max="9491" width="0" style="3" hidden="1" customWidth="1"/>
    <col min="9492" max="9728" width="8.85546875" style="3"/>
    <col min="9729" max="9730" width="2.7109375" style="3" customWidth="1"/>
    <col min="9731" max="9733" width="28.28515625" style="3" customWidth="1"/>
    <col min="9734" max="9735" width="2.7109375" style="3" customWidth="1"/>
    <col min="9736" max="9736" width="8.85546875" style="3"/>
    <col min="9737" max="9737" width="6.7109375" style="3" customWidth="1"/>
    <col min="9738" max="9738" width="8.5703125" style="3" bestFit="1" customWidth="1"/>
    <col min="9739" max="9739" width="8" style="3" customWidth="1"/>
    <col min="9740" max="9740" width="5.7109375" style="3" customWidth="1"/>
    <col min="9741" max="9747" width="0" style="3" hidden="1" customWidth="1"/>
    <col min="9748" max="9984" width="8.85546875" style="3"/>
    <col min="9985" max="9986" width="2.7109375" style="3" customWidth="1"/>
    <col min="9987" max="9989" width="28.28515625" style="3" customWidth="1"/>
    <col min="9990" max="9991" width="2.7109375" style="3" customWidth="1"/>
    <col min="9992" max="9992" width="8.85546875" style="3"/>
    <col min="9993" max="9993" width="6.7109375" style="3" customWidth="1"/>
    <col min="9994" max="9994" width="8.5703125" style="3" bestFit="1" customWidth="1"/>
    <col min="9995" max="9995" width="8" style="3" customWidth="1"/>
    <col min="9996" max="9996" width="5.7109375" style="3" customWidth="1"/>
    <col min="9997" max="10003" width="0" style="3" hidden="1" customWidth="1"/>
    <col min="10004" max="10240" width="8.85546875" style="3"/>
    <col min="10241" max="10242" width="2.7109375" style="3" customWidth="1"/>
    <col min="10243" max="10245" width="28.28515625" style="3" customWidth="1"/>
    <col min="10246" max="10247" width="2.7109375" style="3" customWidth="1"/>
    <col min="10248" max="10248" width="8.85546875" style="3"/>
    <col min="10249" max="10249" width="6.7109375" style="3" customWidth="1"/>
    <col min="10250" max="10250" width="8.5703125" style="3" bestFit="1" customWidth="1"/>
    <col min="10251" max="10251" width="8" style="3" customWidth="1"/>
    <col min="10252" max="10252" width="5.7109375" style="3" customWidth="1"/>
    <col min="10253" max="10259" width="0" style="3" hidden="1" customWidth="1"/>
    <col min="10260" max="10496" width="8.85546875" style="3"/>
    <col min="10497" max="10498" width="2.7109375" style="3" customWidth="1"/>
    <col min="10499" max="10501" width="28.28515625" style="3" customWidth="1"/>
    <col min="10502" max="10503" width="2.7109375" style="3" customWidth="1"/>
    <col min="10504" max="10504" width="8.85546875" style="3"/>
    <col min="10505" max="10505" width="6.7109375" style="3" customWidth="1"/>
    <col min="10506" max="10506" width="8.5703125" style="3" bestFit="1" customWidth="1"/>
    <col min="10507" max="10507" width="8" style="3" customWidth="1"/>
    <col min="10508" max="10508" width="5.7109375" style="3" customWidth="1"/>
    <col min="10509" max="10515" width="0" style="3" hidden="1" customWidth="1"/>
    <col min="10516" max="10752" width="8.85546875" style="3"/>
    <col min="10753" max="10754" width="2.7109375" style="3" customWidth="1"/>
    <col min="10755" max="10757" width="28.28515625" style="3" customWidth="1"/>
    <col min="10758" max="10759" width="2.7109375" style="3" customWidth="1"/>
    <col min="10760" max="10760" width="8.85546875" style="3"/>
    <col min="10761" max="10761" width="6.7109375" style="3" customWidth="1"/>
    <col min="10762" max="10762" width="8.5703125" style="3" bestFit="1" customWidth="1"/>
    <col min="10763" max="10763" width="8" style="3" customWidth="1"/>
    <col min="10764" max="10764" width="5.7109375" style="3" customWidth="1"/>
    <col min="10765" max="10771" width="0" style="3" hidden="1" customWidth="1"/>
    <col min="10772" max="11008" width="8.85546875" style="3"/>
    <col min="11009" max="11010" width="2.7109375" style="3" customWidth="1"/>
    <col min="11011" max="11013" width="28.28515625" style="3" customWidth="1"/>
    <col min="11014" max="11015" width="2.7109375" style="3" customWidth="1"/>
    <col min="11016" max="11016" width="8.85546875" style="3"/>
    <col min="11017" max="11017" width="6.7109375" style="3" customWidth="1"/>
    <col min="11018" max="11018" width="8.5703125" style="3" bestFit="1" customWidth="1"/>
    <col min="11019" max="11019" width="8" style="3" customWidth="1"/>
    <col min="11020" max="11020" width="5.7109375" style="3" customWidth="1"/>
    <col min="11021" max="11027" width="0" style="3" hidden="1" customWidth="1"/>
    <col min="11028" max="11264" width="8.85546875" style="3"/>
    <col min="11265" max="11266" width="2.7109375" style="3" customWidth="1"/>
    <col min="11267" max="11269" width="28.28515625" style="3" customWidth="1"/>
    <col min="11270" max="11271" width="2.7109375" style="3" customWidth="1"/>
    <col min="11272" max="11272" width="8.85546875" style="3"/>
    <col min="11273" max="11273" width="6.7109375" style="3" customWidth="1"/>
    <col min="11274" max="11274" width="8.5703125" style="3" bestFit="1" customWidth="1"/>
    <col min="11275" max="11275" width="8" style="3" customWidth="1"/>
    <col min="11276" max="11276" width="5.7109375" style="3" customWidth="1"/>
    <col min="11277" max="11283" width="0" style="3" hidden="1" customWidth="1"/>
    <col min="11284" max="11520" width="8.85546875" style="3"/>
    <col min="11521" max="11522" width="2.7109375" style="3" customWidth="1"/>
    <col min="11523" max="11525" width="28.28515625" style="3" customWidth="1"/>
    <col min="11526" max="11527" width="2.7109375" style="3" customWidth="1"/>
    <col min="11528" max="11528" width="8.85546875" style="3"/>
    <col min="11529" max="11529" width="6.7109375" style="3" customWidth="1"/>
    <col min="11530" max="11530" width="8.5703125" style="3" bestFit="1" customWidth="1"/>
    <col min="11531" max="11531" width="8" style="3" customWidth="1"/>
    <col min="11532" max="11532" width="5.7109375" style="3" customWidth="1"/>
    <col min="11533" max="11539" width="0" style="3" hidden="1" customWidth="1"/>
    <col min="11540" max="11776" width="8.85546875" style="3"/>
    <col min="11777" max="11778" width="2.7109375" style="3" customWidth="1"/>
    <col min="11779" max="11781" width="28.28515625" style="3" customWidth="1"/>
    <col min="11782" max="11783" width="2.7109375" style="3" customWidth="1"/>
    <col min="11784" max="11784" width="8.85546875" style="3"/>
    <col min="11785" max="11785" width="6.7109375" style="3" customWidth="1"/>
    <col min="11786" max="11786" width="8.5703125" style="3" bestFit="1" customWidth="1"/>
    <col min="11787" max="11787" width="8" style="3" customWidth="1"/>
    <col min="11788" max="11788" width="5.7109375" style="3" customWidth="1"/>
    <col min="11789" max="11795" width="0" style="3" hidden="1" customWidth="1"/>
    <col min="11796" max="12032" width="8.85546875" style="3"/>
    <col min="12033" max="12034" width="2.7109375" style="3" customWidth="1"/>
    <col min="12035" max="12037" width="28.28515625" style="3" customWidth="1"/>
    <col min="12038" max="12039" width="2.7109375" style="3" customWidth="1"/>
    <col min="12040" max="12040" width="8.85546875" style="3"/>
    <col min="12041" max="12041" width="6.7109375" style="3" customWidth="1"/>
    <col min="12042" max="12042" width="8.5703125" style="3" bestFit="1" customWidth="1"/>
    <col min="12043" max="12043" width="8" style="3" customWidth="1"/>
    <col min="12044" max="12044" width="5.7109375" style="3" customWidth="1"/>
    <col min="12045" max="12051" width="0" style="3" hidden="1" customWidth="1"/>
    <col min="12052" max="12288" width="8.85546875" style="3"/>
    <col min="12289" max="12290" width="2.7109375" style="3" customWidth="1"/>
    <col min="12291" max="12293" width="28.28515625" style="3" customWidth="1"/>
    <col min="12294" max="12295" width="2.7109375" style="3" customWidth="1"/>
    <col min="12296" max="12296" width="8.85546875" style="3"/>
    <col min="12297" max="12297" width="6.7109375" style="3" customWidth="1"/>
    <col min="12298" max="12298" width="8.5703125" style="3" bestFit="1" customWidth="1"/>
    <col min="12299" max="12299" width="8" style="3" customWidth="1"/>
    <col min="12300" max="12300" width="5.7109375" style="3" customWidth="1"/>
    <col min="12301" max="12307" width="0" style="3" hidden="1" customWidth="1"/>
    <col min="12308" max="12544" width="8.85546875" style="3"/>
    <col min="12545" max="12546" width="2.7109375" style="3" customWidth="1"/>
    <col min="12547" max="12549" width="28.28515625" style="3" customWidth="1"/>
    <col min="12550" max="12551" width="2.7109375" style="3" customWidth="1"/>
    <col min="12552" max="12552" width="8.85546875" style="3"/>
    <col min="12553" max="12553" width="6.7109375" style="3" customWidth="1"/>
    <col min="12554" max="12554" width="8.5703125" style="3" bestFit="1" customWidth="1"/>
    <col min="12555" max="12555" width="8" style="3" customWidth="1"/>
    <col min="12556" max="12556" width="5.7109375" style="3" customWidth="1"/>
    <col min="12557" max="12563" width="0" style="3" hidden="1" customWidth="1"/>
    <col min="12564" max="12800" width="8.85546875" style="3"/>
    <col min="12801" max="12802" width="2.7109375" style="3" customWidth="1"/>
    <col min="12803" max="12805" width="28.28515625" style="3" customWidth="1"/>
    <col min="12806" max="12807" width="2.7109375" style="3" customWidth="1"/>
    <col min="12808" max="12808" width="8.85546875" style="3"/>
    <col min="12809" max="12809" width="6.7109375" style="3" customWidth="1"/>
    <col min="12810" max="12810" width="8.5703125" style="3" bestFit="1" customWidth="1"/>
    <col min="12811" max="12811" width="8" style="3" customWidth="1"/>
    <col min="12812" max="12812" width="5.7109375" style="3" customWidth="1"/>
    <col min="12813" max="12819" width="0" style="3" hidden="1" customWidth="1"/>
    <col min="12820" max="13056" width="8.85546875" style="3"/>
    <col min="13057" max="13058" width="2.7109375" style="3" customWidth="1"/>
    <col min="13059" max="13061" width="28.28515625" style="3" customWidth="1"/>
    <col min="13062" max="13063" width="2.7109375" style="3" customWidth="1"/>
    <col min="13064" max="13064" width="8.85546875" style="3"/>
    <col min="13065" max="13065" width="6.7109375" style="3" customWidth="1"/>
    <col min="13066" max="13066" width="8.5703125" style="3" bestFit="1" customWidth="1"/>
    <col min="13067" max="13067" width="8" style="3" customWidth="1"/>
    <col min="13068" max="13068" width="5.7109375" style="3" customWidth="1"/>
    <col min="13069" max="13075" width="0" style="3" hidden="1" customWidth="1"/>
    <col min="13076" max="13312" width="8.85546875" style="3"/>
    <col min="13313" max="13314" width="2.7109375" style="3" customWidth="1"/>
    <col min="13315" max="13317" width="28.28515625" style="3" customWidth="1"/>
    <col min="13318" max="13319" width="2.7109375" style="3" customWidth="1"/>
    <col min="13320" max="13320" width="8.85546875" style="3"/>
    <col min="13321" max="13321" width="6.7109375" style="3" customWidth="1"/>
    <col min="13322" max="13322" width="8.5703125" style="3" bestFit="1" customWidth="1"/>
    <col min="13323" max="13323" width="8" style="3" customWidth="1"/>
    <col min="13324" max="13324" width="5.7109375" style="3" customWidth="1"/>
    <col min="13325" max="13331" width="0" style="3" hidden="1" customWidth="1"/>
    <col min="13332" max="13568" width="8.85546875" style="3"/>
    <col min="13569" max="13570" width="2.7109375" style="3" customWidth="1"/>
    <col min="13571" max="13573" width="28.28515625" style="3" customWidth="1"/>
    <col min="13574" max="13575" width="2.7109375" style="3" customWidth="1"/>
    <col min="13576" max="13576" width="8.85546875" style="3"/>
    <col min="13577" max="13577" width="6.7109375" style="3" customWidth="1"/>
    <col min="13578" max="13578" width="8.5703125" style="3" bestFit="1" customWidth="1"/>
    <col min="13579" max="13579" width="8" style="3" customWidth="1"/>
    <col min="13580" max="13580" width="5.7109375" style="3" customWidth="1"/>
    <col min="13581" max="13587" width="0" style="3" hidden="1" customWidth="1"/>
    <col min="13588" max="13824" width="8.85546875" style="3"/>
    <col min="13825" max="13826" width="2.7109375" style="3" customWidth="1"/>
    <col min="13827" max="13829" width="28.28515625" style="3" customWidth="1"/>
    <col min="13830" max="13831" width="2.7109375" style="3" customWidth="1"/>
    <col min="13832" max="13832" width="8.85546875" style="3"/>
    <col min="13833" max="13833" width="6.7109375" style="3" customWidth="1"/>
    <col min="13834" max="13834" width="8.5703125" style="3" bestFit="1" customWidth="1"/>
    <col min="13835" max="13835" width="8" style="3" customWidth="1"/>
    <col min="13836" max="13836" width="5.7109375" style="3" customWidth="1"/>
    <col min="13837" max="13843" width="0" style="3" hidden="1" customWidth="1"/>
    <col min="13844" max="14080" width="8.85546875" style="3"/>
    <col min="14081" max="14082" width="2.7109375" style="3" customWidth="1"/>
    <col min="14083" max="14085" width="28.28515625" style="3" customWidth="1"/>
    <col min="14086" max="14087" width="2.7109375" style="3" customWidth="1"/>
    <col min="14088" max="14088" width="8.85546875" style="3"/>
    <col min="14089" max="14089" width="6.7109375" style="3" customWidth="1"/>
    <col min="14090" max="14090" width="8.5703125" style="3" bestFit="1" customWidth="1"/>
    <col min="14091" max="14091" width="8" style="3" customWidth="1"/>
    <col min="14092" max="14092" width="5.7109375" style="3" customWidth="1"/>
    <col min="14093" max="14099" width="0" style="3" hidden="1" customWidth="1"/>
    <col min="14100" max="14336" width="8.85546875" style="3"/>
    <col min="14337" max="14338" width="2.7109375" style="3" customWidth="1"/>
    <col min="14339" max="14341" width="28.28515625" style="3" customWidth="1"/>
    <col min="14342" max="14343" width="2.7109375" style="3" customWidth="1"/>
    <col min="14344" max="14344" width="8.85546875" style="3"/>
    <col min="14345" max="14345" width="6.7109375" style="3" customWidth="1"/>
    <col min="14346" max="14346" width="8.5703125" style="3" bestFit="1" customWidth="1"/>
    <col min="14347" max="14347" width="8" style="3" customWidth="1"/>
    <col min="14348" max="14348" width="5.7109375" style="3" customWidth="1"/>
    <col min="14349" max="14355" width="0" style="3" hidden="1" customWidth="1"/>
    <col min="14356" max="14592" width="8.85546875" style="3"/>
    <col min="14593" max="14594" width="2.7109375" style="3" customWidth="1"/>
    <col min="14595" max="14597" width="28.28515625" style="3" customWidth="1"/>
    <col min="14598" max="14599" width="2.7109375" style="3" customWidth="1"/>
    <col min="14600" max="14600" width="8.85546875" style="3"/>
    <col min="14601" max="14601" width="6.7109375" style="3" customWidth="1"/>
    <col min="14602" max="14602" width="8.5703125" style="3" bestFit="1" customWidth="1"/>
    <col min="14603" max="14603" width="8" style="3" customWidth="1"/>
    <col min="14604" max="14604" width="5.7109375" style="3" customWidth="1"/>
    <col min="14605" max="14611" width="0" style="3" hidden="1" customWidth="1"/>
    <col min="14612" max="14848" width="8.85546875" style="3"/>
    <col min="14849" max="14850" width="2.7109375" style="3" customWidth="1"/>
    <col min="14851" max="14853" width="28.28515625" style="3" customWidth="1"/>
    <col min="14854" max="14855" width="2.7109375" style="3" customWidth="1"/>
    <col min="14856" max="14856" width="8.85546875" style="3"/>
    <col min="14857" max="14857" width="6.7109375" style="3" customWidth="1"/>
    <col min="14858" max="14858" width="8.5703125" style="3" bestFit="1" customWidth="1"/>
    <col min="14859" max="14859" width="8" style="3" customWidth="1"/>
    <col min="14860" max="14860" width="5.7109375" style="3" customWidth="1"/>
    <col min="14861" max="14867" width="0" style="3" hidden="1" customWidth="1"/>
    <col min="14868" max="15104" width="8.85546875" style="3"/>
    <col min="15105" max="15106" width="2.7109375" style="3" customWidth="1"/>
    <col min="15107" max="15109" width="28.28515625" style="3" customWidth="1"/>
    <col min="15110" max="15111" width="2.7109375" style="3" customWidth="1"/>
    <col min="15112" max="15112" width="8.85546875" style="3"/>
    <col min="15113" max="15113" width="6.7109375" style="3" customWidth="1"/>
    <col min="15114" max="15114" width="8.5703125" style="3" bestFit="1" customWidth="1"/>
    <col min="15115" max="15115" width="8" style="3" customWidth="1"/>
    <col min="15116" max="15116" width="5.7109375" style="3" customWidth="1"/>
    <col min="15117" max="15123" width="0" style="3" hidden="1" customWidth="1"/>
    <col min="15124" max="15360" width="8.85546875" style="3"/>
    <col min="15361" max="15362" width="2.7109375" style="3" customWidth="1"/>
    <col min="15363" max="15365" width="28.28515625" style="3" customWidth="1"/>
    <col min="15366" max="15367" width="2.7109375" style="3" customWidth="1"/>
    <col min="15368" max="15368" width="8.85546875" style="3"/>
    <col min="15369" max="15369" width="6.7109375" style="3" customWidth="1"/>
    <col min="15370" max="15370" width="8.5703125" style="3" bestFit="1" customWidth="1"/>
    <col min="15371" max="15371" width="8" style="3" customWidth="1"/>
    <col min="15372" max="15372" width="5.7109375" style="3" customWidth="1"/>
    <col min="15373" max="15379" width="0" style="3" hidden="1" customWidth="1"/>
    <col min="15380" max="15616" width="8.85546875" style="3"/>
    <col min="15617" max="15618" width="2.7109375" style="3" customWidth="1"/>
    <col min="15619" max="15621" width="28.28515625" style="3" customWidth="1"/>
    <col min="15622" max="15623" width="2.7109375" style="3" customWidth="1"/>
    <col min="15624" max="15624" width="8.85546875" style="3"/>
    <col min="15625" max="15625" width="6.7109375" style="3" customWidth="1"/>
    <col min="15626" max="15626" width="8.5703125" style="3" bestFit="1" customWidth="1"/>
    <col min="15627" max="15627" width="8" style="3" customWidth="1"/>
    <col min="15628" max="15628" width="5.7109375" style="3" customWidth="1"/>
    <col min="15629" max="15635" width="0" style="3" hidden="1" customWidth="1"/>
    <col min="15636" max="15872" width="8.85546875" style="3"/>
    <col min="15873" max="15874" width="2.7109375" style="3" customWidth="1"/>
    <col min="15875" max="15877" width="28.28515625" style="3" customWidth="1"/>
    <col min="15878" max="15879" width="2.7109375" style="3" customWidth="1"/>
    <col min="15880" max="15880" width="8.85546875" style="3"/>
    <col min="15881" max="15881" width="6.7109375" style="3" customWidth="1"/>
    <col min="15882" max="15882" width="8.5703125" style="3" bestFit="1" customWidth="1"/>
    <col min="15883" max="15883" width="8" style="3" customWidth="1"/>
    <col min="15884" max="15884" width="5.7109375" style="3" customWidth="1"/>
    <col min="15885" max="15891" width="0" style="3" hidden="1" customWidth="1"/>
    <col min="15892" max="16128" width="8.85546875" style="3"/>
    <col min="16129" max="16130" width="2.7109375" style="3" customWidth="1"/>
    <col min="16131" max="16133" width="28.28515625" style="3" customWidth="1"/>
    <col min="16134" max="16135" width="2.7109375" style="3" customWidth="1"/>
    <col min="16136" max="16136" width="8.85546875" style="3"/>
    <col min="16137" max="16137" width="6.7109375" style="3" customWidth="1"/>
    <col min="16138" max="16138" width="8.5703125" style="3" bestFit="1" customWidth="1"/>
    <col min="16139" max="16139" width="8" style="3" customWidth="1"/>
    <col min="16140" max="16140" width="5.7109375" style="3" customWidth="1"/>
    <col min="16141" max="16147" width="0" style="3" hidden="1" customWidth="1"/>
    <col min="16148" max="16384" width="8.85546875" style="3"/>
  </cols>
  <sheetData>
    <row r="1" spans="1:13" ht="18">
      <c r="A1" s="277" t="s">
        <v>217</v>
      </c>
      <c r="B1" s="277"/>
      <c r="C1" s="277"/>
      <c r="D1" s="277"/>
      <c r="E1" s="277"/>
      <c r="F1" s="277"/>
      <c r="G1" s="277"/>
      <c r="H1" s="1"/>
      <c r="I1" s="1"/>
      <c r="J1" s="1"/>
      <c r="K1" s="1"/>
      <c r="L1" s="1"/>
      <c r="M1" s="225"/>
    </row>
    <row r="2" spans="1:13" ht="18">
      <c r="A2" s="277" t="s">
        <v>1</v>
      </c>
      <c r="B2" s="277"/>
      <c r="C2" s="277"/>
      <c r="D2" s="277"/>
      <c r="E2" s="277"/>
      <c r="F2" s="277"/>
      <c r="G2" s="277"/>
      <c r="H2" s="1"/>
      <c r="I2" s="1"/>
      <c r="J2" s="1"/>
      <c r="K2" s="1"/>
      <c r="L2" s="1"/>
      <c r="M2" s="225"/>
    </row>
    <row r="3" spans="1:13" ht="18">
      <c r="A3" s="225"/>
      <c r="B3" s="225"/>
      <c r="C3" s="225"/>
      <c r="D3" s="225"/>
      <c r="E3" s="225"/>
      <c r="F3" s="225"/>
      <c r="G3" s="225"/>
      <c r="H3" s="1"/>
      <c r="I3" s="1"/>
      <c r="J3" s="1"/>
      <c r="K3" s="1"/>
      <c r="L3" s="1"/>
      <c r="M3" s="225"/>
    </row>
    <row r="4" spans="1:13" ht="18">
      <c r="A4" s="277" t="s">
        <v>208</v>
      </c>
      <c r="B4" s="277"/>
      <c r="C4" s="277"/>
      <c r="D4" s="277"/>
      <c r="E4" s="277"/>
      <c r="F4" s="277"/>
      <c r="G4" s="277"/>
      <c r="H4" s="1"/>
      <c r="I4" s="1"/>
      <c r="J4" s="1"/>
      <c r="K4" s="1"/>
      <c r="L4" s="1"/>
      <c r="M4" s="225"/>
    </row>
    <row r="5" spans="1:13" ht="13.15" customHeight="1">
      <c r="A5" s="278" t="s">
        <v>209</v>
      </c>
      <c r="B5" s="278"/>
      <c r="C5" s="278"/>
      <c r="D5" s="278"/>
      <c r="E5" s="278"/>
      <c r="F5" s="278"/>
      <c r="G5" s="278"/>
      <c r="H5" s="4"/>
      <c r="I5" s="4"/>
      <c r="J5" s="4"/>
      <c r="K5" s="4"/>
    </row>
    <row r="6" spans="1:13" ht="13.15" customHeight="1">
      <c r="C6" s="186"/>
    </row>
    <row r="7" spans="1:13" s="6" customFormat="1" ht="13.15" customHeight="1">
      <c r="D7" s="7"/>
      <c r="E7" s="7"/>
      <c r="F7" s="7"/>
      <c r="G7" s="7"/>
      <c r="H7" s="7"/>
      <c r="I7" s="7"/>
    </row>
    <row r="8" spans="1:13" s="6" customFormat="1" ht="13.15" customHeight="1">
      <c r="A8" s="187">
        <f>B8*10</f>
        <v>10</v>
      </c>
      <c r="B8" s="188">
        <v>1</v>
      </c>
      <c r="C8" s="189" t="s">
        <v>214</v>
      </c>
      <c r="D8" s="7"/>
      <c r="E8" s="7"/>
      <c r="F8" s="7"/>
      <c r="G8" s="7"/>
      <c r="H8" s="7"/>
      <c r="I8" s="7"/>
    </row>
    <row r="9" spans="1:13" s="6" customFormat="1" ht="13.15" customHeight="1">
      <c r="A9" s="187"/>
      <c r="B9" s="188"/>
      <c r="C9" s="190"/>
      <c r="D9" s="7"/>
      <c r="E9" s="7"/>
      <c r="F9" s="7"/>
      <c r="G9" s="7"/>
      <c r="H9" s="7"/>
      <c r="I9" s="7"/>
    </row>
    <row r="10" spans="1:13" s="6" customFormat="1" ht="13.15" customHeight="1">
      <c r="A10" s="187"/>
      <c r="B10" s="188"/>
      <c r="C10" s="191">
        <v>13</v>
      </c>
      <c r="D10" s="189" t="s">
        <v>214</v>
      </c>
      <c r="E10" s="7"/>
      <c r="F10" s="7"/>
      <c r="G10" s="7"/>
      <c r="H10" s="7"/>
      <c r="I10" s="7"/>
    </row>
    <row r="11" spans="1:13" s="6" customFormat="1" ht="13.15" customHeight="1">
      <c r="A11" s="187"/>
      <c r="B11" s="188"/>
      <c r="C11" s="193" t="s">
        <v>213</v>
      </c>
      <c r="D11" s="257" t="s">
        <v>212</v>
      </c>
      <c r="E11" s="7"/>
      <c r="F11" s="7"/>
      <c r="G11" s="7"/>
      <c r="H11" s="7"/>
      <c r="I11" s="7"/>
    </row>
    <row r="12" spans="1:13" s="6" customFormat="1" ht="13.15" customHeight="1">
      <c r="A12" s="187">
        <f>B12*10</f>
        <v>40</v>
      </c>
      <c r="B12" s="188">
        <v>4</v>
      </c>
      <c r="D12" s="194"/>
      <c r="E12" s="7"/>
      <c r="F12" s="7"/>
      <c r="G12" s="7"/>
      <c r="H12" s="7"/>
      <c r="I12" s="7"/>
    </row>
    <row r="13" spans="1:13" s="6" customFormat="1" ht="13.15" customHeight="1">
      <c r="A13" s="187"/>
      <c r="B13" s="188"/>
      <c r="D13" s="194"/>
      <c r="E13" s="7"/>
      <c r="F13" s="7"/>
      <c r="G13" s="7"/>
      <c r="H13" s="7"/>
      <c r="I13" s="7"/>
    </row>
    <row r="14" spans="1:13" s="6" customFormat="1" ht="13.15" customHeight="1">
      <c r="A14" s="187"/>
      <c r="B14" s="188"/>
      <c r="D14" s="195">
        <v>39</v>
      </c>
      <c r="E14" s="189" t="s">
        <v>214</v>
      </c>
      <c r="F14" s="196" t="s">
        <v>10</v>
      </c>
      <c r="G14" s="7"/>
      <c r="H14" s="7"/>
      <c r="I14" s="7"/>
    </row>
    <row r="15" spans="1:13" s="6" customFormat="1" ht="13.15" customHeight="1">
      <c r="A15" s="187"/>
      <c r="B15" s="188"/>
      <c r="D15" s="194"/>
      <c r="E15" s="259" t="s">
        <v>215</v>
      </c>
      <c r="F15" s="198"/>
      <c r="G15" s="7"/>
      <c r="H15" s="7"/>
      <c r="I15" s="7"/>
    </row>
    <row r="16" spans="1:13" s="6" customFormat="1" ht="13.15" customHeight="1">
      <c r="A16" s="187">
        <f>B16*10</f>
        <v>30</v>
      </c>
      <c r="B16" s="188">
        <v>3</v>
      </c>
      <c r="C16" s="189" t="s">
        <v>175</v>
      </c>
      <c r="D16" s="194"/>
      <c r="E16" s="239"/>
      <c r="F16" s="7"/>
      <c r="G16" s="7"/>
      <c r="H16" s="7"/>
      <c r="I16" s="7"/>
    </row>
    <row r="17" spans="1:9" s="6" customFormat="1" ht="13.15" customHeight="1">
      <c r="A17" s="187"/>
      <c r="B17" s="188"/>
      <c r="C17" s="190"/>
      <c r="D17" s="194"/>
      <c r="E17" s="7"/>
      <c r="F17" s="7"/>
      <c r="G17" s="7"/>
      <c r="H17" s="7"/>
      <c r="I17" s="7"/>
    </row>
    <row r="18" spans="1:9" s="6" customFormat="1" ht="13.15" customHeight="1">
      <c r="A18" s="187"/>
      <c r="B18" s="188"/>
      <c r="C18" s="191">
        <v>26</v>
      </c>
      <c r="D18" s="240" t="s">
        <v>175</v>
      </c>
      <c r="E18" s="7"/>
      <c r="F18" s="7"/>
      <c r="G18" s="7"/>
      <c r="H18" s="7"/>
      <c r="I18" s="7"/>
    </row>
    <row r="19" spans="1:9" s="6" customFormat="1" ht="13.15" customHeight="1">
      <c r="A19" s="187"/>
      <c r="B19" s="188"/>
      <c r="C19" s="190"/>
      <c r="D19" s="259" t="s">
        <v>216</v>
      </c>
      <c r="E19" s="7"/>
      <c r="F19" s="7"/>
      <c r="G19" s="7"/>
      <c r="H19" s="7"/>
      <c r="I19" s="7"/>
    </row>
    <row r="20" spans="1:9" s="6" customFormat="1" ht="13.15" customHeight="1">
      <c r="A20" s="187">
        <f>B20*10</f>
        <v>20</v>
      </c>
      <c r="B20" s="188">
        <v>2</v>
      </c>
      <c r="C20" s="193" t="s">
        <v>178</v>
      </c>
      <c r="D20" s="200">
        <v>39</v>
      </c>
      <c r="E20" s="189" t="s">
        <v>175</v>
      </c>
      <c r="F20" s="196" t="s">
        <v>11</v>
      </c>
      <c r="G20" s="7"/>
      <c r="H20" s="7"/>
      <c r="I20" s="7"/>
    </row>
    <row r="21" spans="1:9" s="6" customFormat="1" ht="13.15" customHeight="1">
      <c r="D21" s="7"/>
      <c r="E21" s="261"/>
      <c r="F21" s="7"/>
      <c r="G21" s="7"/>
      <c r="H21" s="7"/>
      <c r="I21" s="7"/>
    </row>
    <row r="22" spans="1:9" s="6" customFormat="1" ht="13.15" customHeight="1">
      <c r="E22" s="7"/>
      <c r="F22" s="7"/>
      <c r="G22" s="7"/>
      <c r="H22" s="7"/>
      <c r="I22" s="7"/>
    </row>
    <row r="23" spans="1:9" s="6" customFormat="1" ht="13.15" customHeight="1">
      <c r="D23" s="189" t="s">
        <v>213</v>
      </c>
      <c r="E23" s="198"/>
      <c r="F23" s="7"/>
      <c r="G23" s="7"/>
      <c r="H23" s="7"/>
      <c r="I23" s="7"/>
    </row>
    <row r="24" spans="1:9" s="6" customFormat="1" ht="13.15" customHeight="1">
      <c r="D24" s="192"/>
      <c r="E24" s="7"/>
      <c r="F24" s="7"/>
      <c r="G24" s="7"/>
      <c r="H24" s="7"/>
      <c r="I24" s="7"/>
    </row>
    <row r="25" spans="1:9" s="6" customFormat="1" ht="13.15" customHeight="1">
      <c r="D25" s="194"/>
      <c r="E25" s="7"/>
      <c r="F25" s="7"/>
      <c r="G25" s="7"/>
      <c r="H25" s="7"/>
      <c r="I25" s="7"/>
    </row>
    <row r="26" spans="1:9" s="6" customFormat="1" ht="13.15" customHeight="1">
      <c r="D26" s="194"/>
      <c r="E26" s="189" t="s">
        <v>178</v>
      </c>
      <c r="F26" s="196" t="s">
        <v>9</v>
      </c>
      <c r="G26" s="7"/>
      <c r="H26" s="7"/>
      <c r="I26" s="7"/>
    </row>
    <row r="27" spans="1:9" s="6" customFormat="1" ht="13.15" customHeight="1">
      <c r="C27" s="201">
        <v>26</v>
      </c>
      <c r="D27" s="195">
        <v>52</v>
      </c>
      <c r="E27" s="259" t="s">
        <v>212</v>
      </c>
      <c r="F27" s="7"/>
      <c r="G27" s="7"/>
      <c r="H27" s="7"/>
      <c r="I27" s="7"/>
    </row>
    <row r="28" spans="1:9" s="6" customFormat="1" ht="13.15" customHeight="1">
      <c r="D28" s="194"/>
      <c r="E28" s="7"/>
      <c r="F28" s="7"/>
      <c r="G28" s="7"/>
      <c r="H28" s="7"/>
      <c r="I28" s="7"/>
    </row>
    <row r="29" spans="1:9" s="6" customFormat="1" ht="13.15" customHeight="1">
      <c r="D29" s="189" t="s">
        <v>178</v>
      </c>
      <c r="E29" s="241"/>
      <c r="F29" s="7"/>
      <c r="G29" s="7"/>
      <c r="H29" s="7"/>
      <c r="I29" s="7"/>
    </row>
    <row r="30" spans="1:9" s="6" customFormat="1" ht="13.15" customHeight="1">
      <c r="D30" s="197"/>
      <c r="E30" s="198"/>
      <c r="F30" s="7"/>
      <c r="G30" s="7"/>
      <c r="H30" s="7"/>
      <c r="I30" s="7"/>
    </row>
    <row r="31" spans="1:9" s="6" customFormat="1" ht="13.15" customHeight="1">
      <c r="D31" s="200">
        <v>52</v>
      </c>
      <c r="E31" s="198"/>
      <c r="F31" s="7"/>
      <c r="G31" s="7"/>
      <c r="H31" s="7"/>
      <c r="I31" s="7"/>
    </row>
    <row r="32" spans="1:9" s="6" customFormat="1" ht="13.15" customHeight="1">
      <c r="D32" s="7"/>
      <c r="E32" s="189" t="s">
        <v>213</v>
      </c>
      <c r="F32" s="196" t="s">
        <v>12</v>
      </c>
      <c r="G32" s="7"/>
      <c r="H32" s="7"/>
      <c r="I32" s="7"/>
    </row>
    <row r="33" spans="1:14" s="6" customFormat="1" ht="13.15" customHeight="1">
      <c r="D33" s="7"/>
      <c r="E33" s="7"/>
      <c r="F33" s="7"/>
      <c r="G33" s="7"/>
      <c r="H33" s="7"/>
      <c r="I33" s="7"/>
    </row>
    <row r="34" spans="1:14" s="6" customFormat="1" ht="13.15" customHeight="1">
      <c r="C34" s="228"/>
      <c r="D34" s="7"/>
      <c r="E34" s="7"/>
      <c r="F34" s="7"/>
      <c r="G34" s="7"/>
      <c r="H34" s="7"/>
      <c r="I34" s="7"/>
    </row>
    <row r="35" spans="1:14" s="6" customFormat="1" ht="13.15" customHeight="1">
      <c r="C35" s="226"/>
      <c r="D35" s="7"/>
      <c r="E35" s="7"/>
      <c r="F35" s="7"/>
      <c r="G35" s="7"/>
      <c r="H35" s="7"/>
      <c r="I35" s="7"/>
    </row>
    <row r="36" spans="1:14" s="6" customFormat="1" ht="13.15" hidden="1" customHeight="1" outlineLevel="1">
      <c r="D36" s="228"/>
      <c r="E36" s="228"/>
      <c r="F36" s="7"/>
      <c r="G36" s="7"/>
      <c r="H36" s="7"/>
      <c r="I36" s="7"/>
    </row>
    <row r="37" spans="1:14" s="6" customFormat="1" ht="18" hidden="1" customHeight="1" outlineLevel="1">
      <c r="A37" s="228" t="s">
        <v>169</v>
      </c>
      <c r="B37" s="228"/>
      <c r="C37" s="202" t="str">
        <f>VLOOKUP(B41,hgf,4)&amp;" kell "&amp;TEXT(VLOOKUP(B41,hgf,5),"hh:mm")</f>
        <v>1/2 Finaal kell 10:00</v>
      </c>
      <c r="D37" s="226"/>
      <c r="E37" s="226"/>
      <c r="F37" s="228"/>
      <c r="G37" s="228"/>
      <c r="H37" s="7"/>
      <c r="I37" s="7"/>
    </row>
    <row r="38" spans="1:14" s="6" customFormat="1" ht="13.15" hidden="1" customHeight="1" outlineLevel="1">
      <c r="A38" s="3"/>
      <c r="B38" s="226" t="str">
        <f>A5</f>
        <v>Viljandis, 05. juulil 2020.a.</v>
      </c>
      <c r="C38" s="65" t="str">
        <f>"Laud: "&amp;VLOOKUP(B41,hgf,8)</f>
        <v>Laud: 6</v>
      </c>
      <c r="D38" s="7"/>
      <c r="E38" s="7"/>
      <c r="F38" s="226"/>
      <c r="G38" s="226"/>
      <c r="H38" s="7"/>
      <c r="I38" s="7"/>
    </row>
    <row r="39" spans="1:14" s="6" customFormat="1" ht="13.15" hidden="1" customHeight="1" outlineLevel="1">
      <c r="C39" s="65" t="str">
        <f>"Laud: "&amp;VLOOKUP(B42,hgf,8)</f>
        <v>Laud: 7</v>
      </c>
      <c r="D39" s="60"/>
      <c r="E39" s="59"/>
      <c r="F39" s="7"/>
      <c r="G39" s="7"/>
      <c r="H39" s="7"/>
      <c r="I39" s="7"/>
    </row>
    <row r="40" spans="1:14" ht="18" hidden="1" outlineLevel="1">
      <c r="B40" s="57"/>
      <c r="D40" s="242" t="str">
        <f>VLOOKUP(M41,Team,4)&amp;" - "&amp;VLOOKUP(N41,Team,4)</f>
        <v>Maardu LTK - LTK Kalev</v>
      </c>
      <c r="E40" s="242"/>
      <c r="F40" s="61"/>
      <c r="G40" s="62"/>
      <c r="H40" s="63"/>
      <c r="I40" s="59"/>
      <c r="J40" s="57"/>
      <c r="K40" s="57"/>
    </row>
    <row r="41" spans="1:14" ht="13.9" hidden="1" customHeight="1" outlineLevel="1">
      <c r="B41" s="64">
        <v>1</v>
      </c>
      <c r="C41" s="202" t="str">
        <f>VLOOKUP(B45,hgf,4)&amp;" kell "&amp;TEXT(VLOOKUP(B45,hgf,5),"hh:mm")</f>
        <v>Finaal kell 13:30</v>
      </c>
      <c r="D41" s="242" t="str">
        <f>VLOOKUP(M42,Team,4)&amp;" - "&amp;VLOOKUP(N42,Team,4)</f>
        <v>Aseri Spordiklubi - LTK Narova</v>
      </c>
      <c r="E41" s="242"/>
      <c r="F41" s="68"/>
      <c r="I41" s="59"/>
      <c r="J41" s="57"/>
      <c r="K41" s="57"/>
      <c r="M41" s="3">
        <f>VLOOKUP(B41,hgf,2)*10</f>
        <v>10</v>
      </c>
      <c r="N41" s="3">
        <f>VLOOKUP(B41,hgf,3)*10</f>
        <v>40</v>
      </c>
    </row>
    <row r="42" spans="1:14" ht="12.75" hidden="1" customHeight="1" outlineLevel="1">
      <c r="B42" s="64">
        <v>2</v>
      </c>
      <c r="C42" s="65" t="str">
        <f>"Laud: "&amp;VLOOKUP(B45,hgf,8)</f>
        <v>Laud: 7</v>
      </c>
      <c r="F42" s="68"/>
      <c r="I42" s="59"/>
      <c r="J42" s="57"/>
      <c r="K42" s="57"/>
      <c r="M42" s="3">
        <f>VLOOKUP(B42,hgf,2)*10</f>
        <v>20</v>
      </c>
      <c r="N42" s="3">
        <f>VLOOKUP(B42,hgf,3)*10</f>
        <v>30</v>
      </c>
    </row>
    <row r="43" spans="1:14" hidden="1" outlineLevel="1">
      <c r="B43" s="72"/>
      <c r="C43" s="65"/>
      <c r="D43" s="60"/>
      <c r="E43" s="59"/>
    </row>
    <row r="44" spans="1:14" ht="18" hidden="1" outlineLevel="1">
      <c r="B44" s="64"/>
      <c r="C44" s="202" t="str">
        <f>VLOOKUP(B48,hgf,4)&amp;" kell "&amp;TEXT(VLOOKUP(B48,hgf,5),"hh:mm")</f>
        <v>3. koht kell 13:30</v>
      </c>
      <c r="D44" s="242" t="e">
        <f>VLOOKUP(M45,Team,4)&amp;" - "&amp;VLOOKUP(N45,Team,4)</f>
        <v>#VALUE!</v>
      </c>
      <c r="E44" s="242"/>
      <c r="F44" s="61"/>
      <c r="G44" s="62"/>
    </row>
    <row r="45" spans="1:14" ht="12.75" hidden="1" customHeight="1" outlineLevel="1">
      <c r="B45" s="64">
        <v>3</v>
      </c>
      <c r="C45" s="65" t="str">
        <f>"Laud: "&amp;VLOOKUP(B48,hgf,8)</f>
        <v>Laud: 6</v>
      </c>
      <c r="D45" s="242"/>
      <c r="E45" s="242"/>
      <c r="F45" s="68"/>
      <c r="M45" s="3">
        <f>VLOOKUP(B45,hgf,2)*10</f>
        <v>10</v>
      </c>
      <c r="N45" s="3" t="e">
        <f>VLOOKUP(B45,hgf,3)*10</f>
        <v>#VALUE!</v>
      </c>
    </row>
    <row r="46" spans="1:14" ht="14.25" hidden="1" outlineLevel="1">
      <c r="B46" s="64"/>
      <c r="D46" s="66"/>
      <c r="E46" s="67"/>
      <c r="F46" s="68"/>
    </row>
    <row r="47" spans="1:14" hidden="1" outlineLevel="1">
      <c r="B47" s="64"/>
      <c r="C47" s="58"/>
      <c r="D47" s="242" t="e">
        <f>VLOOKUP(M48,Team,4)&amp;" - "&amp;VLOOKUP(N48,Team,4)</f>
        <v>#VALUE!</v>
      </c>
      <c r="E47" s="242"/>
      <c r="F47" s="68"/>
    </row>
    <row r="48" spans="1:14" ht="12.75" hidden="1" customHeight="1" outlineLevel="1">
      <c r="B48" s="64">
        <v>4</v>
      </c>
      <c r="C48" s="65"/>
      <c r="F48" s="68"/>
      <c r="M48" s="3">
        <f>VLOOKUP(B48,hgf,2)*10</f>
        <v>40</v>
      </c>
      <c r="N48" s="3" t="e">
        <f>VLOOKUP(B48,hgf,3)*10</f>
        <v>#VALUE!</v>
      </c>
    </row>
    <row r="49" spans="2:7" hidden="1" outlineLevel="1">
      <c r="B49" s="72"/>
      <c r="C49" s="65"/>
      <c r="D49" s="60"/>
      <c r="E49" s="59"/>
    </row>
    <row r="50" spans="2:7" ht="18" hidden="1" outlineLevel="1">
      <c r="B50" s="64"/>
      <c r="D50" s="60"/>
      <c r="E50" s="67"/>
      <c r="F50" s="61"/>
      <c r="G50" s="62"/>
    </row>
    <row r="51" spans="2:7" ht="14.25" hidden="1" outlineLevel="1">
      <c r="B51" s="64">
        <v>5</v>
      </c>
      <c r="D51" s="60"/>
      <c r="E51" s="67"/>
      <c r="F51" s="68"/>
    </row>
    <row r="52" spans="2:7" hidden="1" outlineLevel="1">
      <c r="B52" s="64">
        <v>6</v>
      </c>
      <c r="F52" s="68"/>
    </row>
    <row r="53" spans="2:7" hidden="1" outlineLevel="1">
      <c r="C53" s="6"/>
    </row>
    <row r="54" spans="2:7" hidden="1" outlineLevel="1">
      <c r="C54" s="6"/>
    </row>
    <row r="55" spans="2:7" collapsed="1"/>
    <row r="56" spans="2:7">
      <c r="B56" s="54" t="s">
        <v>17</v>
      </c>
      <c r="D56" s="6" t="s">
        <v>170</v>
      </c>
    </row>
    <row r="57" spans="2:7">
      <c r="B57" s="54"/>
      <c r="D57" s="6" t="s">
        <v>171</v>
      </c>
    </row>
  </sheetData>
  <mergeCells count="4">
    <mergeCell ref="A1:G1"/>
    <mergeCell ref="A2:G2"/>
    <mergeCell ref="A4:G4"/>
    <mergeCell ref="A5:G5"/>
  </mergeCells>
  <conditionalFormatting sqref="C8 D29 D18 E26 E14 D10 D44:E44 D47:E47 C11 E20 C16 C20 D23 E32">
    <cfRule type="expression" dxfId="13" priority="9" stopIfTrue="1">
      <formula>ISERR(C8)</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4"/>
  <sheetViews>
    <sheetView tabSelected="1" workbookViewId="0">
      <selection activeCell="AN19" sqref="AN19"/>
    </sheetView>
  </sheetViews>
  <sheetFormatPr defaultRowHeight="15" outlineLevelCol="1"/>
  <cols>
    <col min="1" max="1" width="3" customWidth="1" outlineLevel="1"/>
    <col min="2" max="2" width="4" customWidth="1" outlineLevel="1"/>
    <col min="3" max="4" width="2.28515625" bestFit="1" customWidth="1"/>
    <col min="5" max="5" width="22.28515625" bestFit="1" customWidth="1"/>
    <col min="6" max="6" width="3.42578125" bestFit="1" customWidth="1"/>
    <col min="7" max="7" width="2.28515625" bestFit="1" customWidth="1"/>
    <col min="8" max="8" width="22.28515625" bestFit="1" customWidth="1"/>
    <col min="9" max="13" width="5.5703125" style="184" customWidth="1"/>
    <col min="14" max="33" width="3" hidden="1" customWidth="1" outlineLevel="1"/>
    <col min="34" max="34" width="3.42578125" bestFit="1" customWidth="1" collapsed="1"/>
    <col min="35" max="36" width="3.42578125" bestFit="1" customWidth="1"/>
    <col min="37" max="38" width="3" customWidth="1" outlineLevel="1"/>
    <col min="39" max="44" width="8.85546875" customWidth="1" outlineLevel="1"/>
    <col min="46" max="46" width="9.7109375" customWidth="1" outlineLevel="1"/>
    <col min="47" max="47" width="2.7109375" customWidth="1" outlineLevel="1"/>
    <col min="48" max="48" width="24.85546875" customWidth="1" outlineLevel="1"/>
    <col min="49" max="49" width="2.7109375" customWidth="1" outlineLevel="1"/>
    <col min="50" max="50" width="24.85546875" customWidth="1" outlineLevel="1"/>
    <col min="51" max="56" width="6" customWidth="1" outlineLevel="1"/>
    <col min="57" max="58" width="5.28515625" customWidth="1" outlineLevel="1"/>
    <col min="60" max="60" width="2.140625" bestFit="1" customWidth="1"/>
    <col min="61" max="61" width="24.28515625" bestFit="1" customWidth="1"/>
    <col min="62" max="62" width="2.140625" bestFit="1" customWidth="1"/>
    <col min="63" max="63" width="24.28515625" bestFit="1" customWidth="1"/>
    <col min="64" max="73" width="3.7109375" customWidth="1"/>
    <col min="74" max="74" width="5.7109375" bestFit="1" customWidth="1"/>
    <col min="75" max="76" width="3.85546875" customWidth="1"/>
    <col min="78" max="81" width="6.28515625" customWidth="1"/>
    <col min="257" max="257" width="3" customWidth="1"/>
    <col min="258" max="258" width="4" customWidth="1"/>
    <col min="259" max="260" width="2.28515625" bestFit="1" customWidth="1"/>
    <col min="261" max="261" width="22.28515625" bestFit="1" customWidth="1"/>
    <col min="262" max="262" width="3.42578125" bestFit="1" customWidth="1"/>
    <col min="263" max="263" width="2.28515625" bestFit="1" customWidth="1"/>
    <col min="264" max="264" width="22.28515625" bestFit="1" customWidth="1"/>
    <col min="265" max="269" width="5.5703125" customWidth="1"/>
    <col min="270" max="289" width="0" hidden="1" customWidth="1"/>
    <col min="290" max="292" width="3.42578125" bestFit="1" customWidth="1"/>
    <col min="293" max="294" width="3" customWidth="1"/>
    <col min="295" max="300" width="8.85546875" customWidth="1"/>
    <col min="302" max="302" width="9.7109375" customWidth="1"/>
    <col min="303" max="303" width="2.7109375" customWidth="1"/>
    <col min="304" max="304" width="24.85546875" customWidth="1"/>
    <col min="305" max="305" width="2.7109375" customWidth="1"/>
    <col min="306" max="306" width="24.85546875" customWidth="1"/>
    <col min="307" max="312" width="6" customWidth="1"/>
    <col min="313" max="314" width="5.28515625" customWidth="1"/>
    <col min="316" max="316" width="2.140625" bestFit="1" customWidth="1"/>
    <col min="317" max="317" width="24.28515625" bestFit="1" customWidth="1"/>
    <col min="318" max="318" width="2.140625" bestFit="1" customWidth="1"/>
    <col min="319" max="319" width="24.28515625" bestFit="1" customWidth="1"/>
    <col min="320" max="329" width="3.7109375" customWidth="1"/>
    <col min="330" max="330" width="5.7109375" bestFit="1" customWidth="1"/>
    <col min="331" max="332" width="3.85546875" customWidth="1"/>
    <col min="334" max="337" width="6.28515625" customWidth="1"/>
    <col min="513" max="513" width="3" customWidth="1"/>
    <col min="514" max="514" width="4" customWidth="1"/>
    <col min="515" max="516" width="2.28515625" bestFit="1" customWidth="1"/>
    <col min="517" max="517" width="22.28515625" bestFit="1" customWidth="1"/>
    <col min="518" max="518" width="3.42578125" bestFit="1" customWidth="1"/>
    <col min="519" max="519" width="2.28515625" bestFit="1" customWidth="1"/>
    <col min="520" max="520" width="22.28515625" bestFit="1" customWidth="1"/>
    <col min="521" max="525" width="5.5703125" customWidth="1"/>
    <col min="526" max="545" width="0" hidden="1" customWidth="1"/>
    <col min="546" max="548" width="3.42578125" bestFit="1" customWidth="1"/>
    <col min="549" max="550" width="3" customWidth="1"/>
    <col min="551" max="556" width="8.85546875" customWidth="1"/>
    <col min="558" max="558" width="9.7109375" customWidth="1"/>
    <col min="559" max="559" width="2.7109375" customWidth="1"/>
    <col min="560" max="560" width="24.85546875" customWidth="1"/>
    <col min="561" max="561" width="2.7109375" customWidth="1"/>
    <col min="562" max="562" width="24.85546875" customWidth="1"/>
    <col min="563" max="568" width="6" customWidth="1"/>
    <col min="569" max="570" width="5.28515625" customWidth="1"/>
    <col min="572" max="572" width="2.140625" bestFit="1" customWidth="1"/>
    <col min="573" max="573" width="24.28515625" bestFit="1" customWidth="1"/>
    <col min="574" max="574" width="2.140625" bestFit="1" customWidth="1"/>
    <col min="575" max="575" width="24.28515625" bestFit="1" customWidth="1"/>
    <col min="576" max="585" width="3.7109375" customWidth="1"/>
    <col min="586" max="586" width="5.7109375" bestFit="1" customWidth="1"/>
    <col min="587" max="588" width="3.85546875" customWidth="1"/>
    <col min="590" max="593" width="6.28515625" customWidth="1"/>
    <col min="769" max="769" width="3" customWidth="1"/>
    <col min="770" max="770" width="4" customWidth="1"/>
    <col min="771" max="772" width="2.28515625" bestFit="1" customWidth="1"/>
    <col min="773" max="773" width="22.28515625" bestFit="1" customWidth="1"/>
    <col min="774" max="774" width="3.42578125" bestFit="1" customWidth="1"/>
    <col min="775" max="775" width="2.28515625" bestFit="1" customWidth="1"/>
    <col min="776" max="776" width="22.28515625" bestFit="1" customWidth="1"/>
    <col min="777" max="781" width="5.5703125" customWidth="1"/>
    <col min="782" max="801" width="0" hidden="1" customWidth="1"/>
    <col min="802" max="804" width="3.42578125" bestFit="1" customWidth="1"/>
    <col min="805" max="806" width="3" customWidth="1"/>
    <col min="807" max="812" width="8.85546875" customWidth="1"/>
    <col min="814" max="814" width="9.7109375" customWidth="1"/>
    <col min="815" max="815" width="2.7109375" customWidth="1"/>
    <col min="816" max="816" width="24.85546875" customWidth="1"/>
    <col min="817" max="817" width="2.7109375" customWidth="1"/>
    <col min="818" max="818" width="24.85546875" customWidth="1"/>
    <col min="819" max="824" width="6" customWidth="1"/>
    <col min="825" max="826" width="5.28515625" customWidth="1"/>
    <col min="828" max="828" width="2.140625" bestFit="1" customWidth="1"/>
    <col min="829" max="829" width="24.28515625" bestFit="1" customWidth="1"/>
    <col min="830" max="830" width="2.140625" bestFit="1" customWidth="1"/>
    <col min="831" max="831" width="24.28515625" bestFit="1" customWidth="1"/>
    <col min="832" max="841" width="3.7109375" customWidth="1"/>
    <col min="842" max="842" width="5.7109375" bestFit="1" customWidth="1"/>
    <col min="843" max="844" width="3.85546875" customWidth="1"/>
    <col min="846" max="849" width="6.28515625" customWidth="1"/>
    <col min="1025" max="1025" width="3" customWidth="1"/>
    <col min="1026" max="1026" width="4" customWidth="1"/>
    <col min="1027" max="1028" width="2.28515625" bestFit="1" customWidth="1"/>
    <col min="1029" max="1029" width="22.28515625" bestFit="1" customWidth="1"/>
    <col min="1030" max="1030" width="3.42578125" bestFit="1" customWidth="1"/>
    <col min="1031" max="1031" width="2.28515625" bestFit="1" customWidth="1"/>
    <col min="1032" max="1032" width="22.28515625" bestFit="1" customWidth="1"/>
    <col min="1033" max="1037" width="5.5703125" customWidth="1"/>
    <col min="1038" max="1057" width="0" hidden="1" customWidth="1"/>
    <col min="1058" max="1060" width="3.42578125" bestFit="1" customWidth="1"/>
    <col min="1061" max="1062" width="3" customWidth="1"/>
    <col min="1063" max="1068" width="8.85546875" customWidth="1"/>
    <col min="1070" max="1070" width="9.7109375" customWidth="1"/>
    <col min="1071" max="1071" width="2.7109375" customWidth="1"/>
    <col min="1072" max="1072" width="24.85546875" customWidth="1"/>
    <col min="1073" max="1073" width="2.7109375" customWidth="1"/>
    <col min="1074" max="1074" width="24.85546875" customWidth="1"/>
    <col min="1075" max="1080" width="6" customWidth="1"/>
    <col min="1081" max="1082" width="5.28515625" customWidth="1"/>
    <col min="1084" max="1084" width="2.140625" bestFit="1" customWidth="1"/>
    <col min="1085" max="1085" width="24.28515625" bestFit="1" customWidth="1"/>
    <col min="1086" max="1086" width="2.140625" bestFit="1" customWidth="1"/>
    <col min="1087" max="1087" width="24.28515625" bestFit="1" customWidth="1"/>
    <col min="1088" max="1097" width="3.7109375" customWidth="1"/>
    <col min="1098" max="1098" width="5.7109375" bestFit="1" customWidth="1"/>
    <col min="1099" max="1100" width="3.85546875" customWidth="1"/>
    <col min="1102" max="1105" width="6.28515625" customWidth="1"/>
    <col min="1281" max="1281" width="3" customWidth="1"/>
    <col min="1282" max="1282" width="4" customWidth="1"/>
    <col min="1283" max="1284" width="2.28515625" bestFit="1" customWidth="1"/>
    <col min="1285" max="1285" width="22.28515625" bestFit="1" customWidth="1"/>
    <col min="1286" max="1286" width="3.42578125" bestFit="1" customWidth="1"/>
    <col min="1287" max="1287" width="2.28515625" bestFit="1" customWidth="1"/>
    <col min="1288" max="1288" width="22.28515625" bestFit="1" customWidth="1"/>
    <col min="1289" max="1293" width="5.5703125" customWidth="1"/>
    <col min="1294" max="1313" width="0" hidden="1" customWidth="1"/>
    <col min="1314" max="1316" width="3.42578125" bestFit="1" customWidth="1"/>
    <col min="1317" max="1318" width="3" customWidth="1"/>
    <col min="1319" max="1324" width="8.85546875" customWidth="1"/>
    <col min="1326" max="1326" width="9.7109375" customWidth="1"/>
    <col min="1327" max="1327" width="2.7109375" customWidth="1"/>
    <col min="1328" max="1328" width="24.85546875" customWidth="1"/>
    <col min="1329" max="1329" width="2.7109375" customWidth="1"/>
    <col min="1330" max="1330" width="24.85546875" customWidth="1"/>
    <col min="1331" max="1336" width="6" customWidth="1"/>
    <col min="1337" max="1338" width="5.28515625" customWidth="1"/>
    <col min="1340" max="1340" width="2.140625" bestFit="1" customWidth="1"/>
    <col min="1341" max="1341" width="24.28515625" bestFit="1" customWidth="1"/>
    <col min="1342" max="1342" width="2.140625" bestFit="1" customWidth="1"/>
    <col min="1343" max="1343" width="24.28515625" bestFit="1" customWidth="1"/>
    <col min="1344" max="1353" width="3.7109375" customWidth="1"/>
    <col min="1354" max="1354" width="5.7109375" bestFit="1" customWidth="1"/>
    <col min="1355" max="1356" width="3.85546875" customWidth="1"/>
    <col min="1358" max="1361" width="6.28515625" customWidth="1"/>
    <col min="1537" max="1537" width="3" customWidth="1"/>
    <col min="1538" max="1538" width="4" customWidth="1"/>
    <col min="1539" max="1540" width="2.28515625" bestFit="1" customWidth="1"/>
    <col min="1541" max="1541" width="22.28515625" bestFit="1" customWidth="1"/>
    <col min="1542" max="1542" width="3.42578125" bestFit="1" customWidth="1"/>
    <col min="1543" max="1543" width="2.28515625" bestFit="1" customWidth="1"/>
    <col min="1544" max="1544" width="22.28515625" bestFit="1" customWidth="1"/>
    <col min="1545" max="1549" width="5.5703125" customWidth="1"/>
    <col min="1550" max="1569" width="0" hidden="1" customWidth="1"/>
    <col min="1570" max="1572" width="3.42578125" bestFit="1" customWidth="1"/>
    <col min="1573" max="1574" width="3" customWidth="1"/>
    <col min="1575" max="1580" width="8.85546875" customWidth="1"/>
    <col min="1582" max="1582" width="9.7109375" customWidth="1"/>
    <col min="1583" max="1583" width="2.7109375" customWidth="1"/>
    <col min="1584" max="1584" width="24.85546875" customWidth="1"/>
    <col min="1585" max="1585" width="2.7109375" customWidth="1"/>
    <col min="1586" max="1586" width="24.85546875" customWidth="1"/>
    <col min="1587" max="1592" width="6" customWidth="1"/>
    <col min="1593" max="1594" width="5.28515625" customWidth="1"/>
    <col min="1596" max="1596" width="2.140625" bestFit="1" customWidth="1"/>
    <col min="1597" max="1597" width="24.28515625" bestFit="1" customWidth="1"/>
    <col min="1598" max="1598" width="2.140625" bestFit="1" customWidth="1"/>
    <col min="1599" max="1599" width="24.28515625" bestFit="1" customWidth="1"/>
    <col min="1600" max="1609" width="3.7109375" customWidth="1"/>
    <col min="1610" max="1610" width="5.7109375" bestFit="1" customWidth="1"/>
    <col min="1611" max="1612" width="3.85546875" customWidth="1"/>
    <col min="1614" max="1617" width="6.28515625" customWidth="1"/>
    <col min="1793" max="1793" width="3" customWidth="1"/>
    <col min="1794" max="1794" width="4" customWidth="1"/>
    <col min="1795" max="1796" width="2.28515625" bestFit="1" customWidth="1"/>
    <col min="1797" max="1797" width="22.28515625" bestFit="1" customWidth="1"/>
    <col min="1798" max="1798" width="3.42578125" bestFit="1" customWidth="1"/>
    <col min="1799" max="1799" width="2.28515625" bestFit="1" customWidth="1"/>
    <col min="1800" max="1800" width="22.28515625" bestFit="1" customWidth="1"/>
    <col min="1801" max="1805" width="5.5703125" customWidth="1"/>
    <col min="1806" max="1825" width="0" hidden="1" customWidth="1"/>
    <col min="1826" max="1828" width="3.42578125" bestFit="1" customWidth="1"/>
    <col min="1829" max="1830" width="3" customWidth="1"/>
    <col min="1831" max="1836" width="8.85546875" customWidth="1"/>
    <col min="1838" max="1838" width="9.7109375" customWidth="1"/>
    <col min="1839" max="1839" width="2.7109375" customWidth="1"/>
    <col min="1840" max="1840" width="24.85546875" customWidth="1"/>
    <col min="1841" max="1841" width="2.7109375" customWidth="1"/>
    <col min="1842" max="1842" width="24.85546875" customWidth="1"/>
    <col min="1843" max="1848" width="6" customWidth="1"/>
    <col min="1849" max="1850" width="5.28515625" customWidth="1"/>
    <col min="1852" max="1852" width="2.140625" bestFit="1" customWidth="1"/>
    <col min="1853" max="1853" width="24.28515625" bestFit="1" customWidth="1"/>
    <col min="1854" max="1854" width="2.140625" bestFit="1" customWidth="1"/>
    <col min="1855" max="1855" width="24.28515625" bestFit="1" customWidth="1"/>
    <col min="1856" max="1865" width="3.7109375" customWidth="1"/>
    <col min="1866" max="1866" width="5.7109375" bestFit="1" customWidth="1"/>
    <col min="1867" max="1868" width="3.85546875" customWidth="1"/>
    <col min="1870" max="1873" width="6.28515625" customWidth="1"/>
    <col min="2049" max="2049" width="3" customWidth="1"/>
    <col min="2050" max="2050" width="4" customWidth="1"/>
    <col min="2051" max="2052" width="2.28515625" bestFit="1" customWidth="1"/>
    <col min="2053" max="2053" width="22.28515625" bestFit="1" customWidth="1"/>
    <col min="2054" max="2054" width="3.42578125" bestFit="1" customWidth="1"/>
    <col min="2055" max="2055" width="2.28515625" bestFit="1" customWidth="1"/>
    <col min="2056" max="2056" width="22.28515625" bestFit="1" customWidth="1"/>
    <col min="2057" max="2061" width="5.5703125" customWidth="1"/>
    <col min="2062" max="2081" width="0" hidden="1" customWidth="1"/>
    <col min="2082" max="2084" width="3.42578125" bestFit="1" customWidth="1"/>
    <col min="2085" max="2086" width="3" customWidth="1"/>
    <col min="2087" max="2092" width="8.85546875" customWidth="1"/>
    <col min="2094" max="2094" width="9.7109375" customWidth="1"/>
    <col min="2095" max="2095" width="2.7109375" customWidth="1"/>
    <col min="2096" max="2096" width="24.85546875" customWidth="1"/>
    <col min="2097" max="2097" width="2.7109375" customWidth="1"/>
    <col min="2098" max="2098" width="24.85546875" customWidth="1"/>
    <col min="2099" max="2104" width="6" customWidth="1"/>
    <col min="2105" max="2106" width="5.28515625" customWidth="1"/>
    <col min="2108" max="2108" width="2.140625" bestFit="1" customWidth="1"/>
    <col min="2109" max="2109" width="24.28515625" bestFit="1" customWidth="1"/>
    <col min="2110" max="2110" width="2.140625" bestFit="1" customWidth="1"/>
    <col min="2111" max="2111" width="24.28515625" bestFit="1" customWidth="1"/>
    <col min="2112" max="2121" width="3.7109375" customWidth="1"/>
    <col min="2122" max="2122" width="5.7109375" bestFit="1" customWidth="1"/>
    <col min="2123" max="2124" width="3.85546875" customWidth="1"/>
    <col min="2126" max="2129" width="6.28515625" customWidth="1"/>
    <col min="2305" max="2305" width="3" customWidth="1"/>
    <col min="2306" max="2306" width="4" customWidth="1"/>
    <col min="2307" max="2308" width="2.28515625" bestFit="1" customWidth="1"/>
    <col min="2309" max="2309" width="22.28515625" bestFit="1" customWidth="1"/>
    <col min="2310" max="2310" width="3.42578125" bestFit="1" customWidth="1"/>
    <col min="2311" max="2311" width="2.28515625" bestFit="1" customWidth="1"/>
    <col min="2312" max="2312" width="22.28515625" bestFit="1" customWidth="1"/>
    <col min="2313" max="2317" width="5.5703125" customWidth="1"/>
    <col min="2318" max="2337" width="0" hidden="1" customWidth="1"/>
    <col min="2338" max="2340" width="3.42578125" bestFit="1" customWidth="1"/>
    <col min="2341" max="2342" width="3" customWidth="1"/>
    <col min="2343" max="2348" width="8.85546875" customWidth="1"/>
    <col min="2350" max="2350" width="9.7109375" customWidth="1"/>
    <col min="2351" max="2351" width="2.7109375" customWidth="1"/>
    <col min="2352" max="2352" width="24.85546875" customWidth="1"/>
    <col min="2353" max="2353" width="2.7109375" customWidth="1"/>
    <col min="2354" max="2354" width="24.85546875" customWidth="1"/>
    <col min="2355" max="2360" width="6" customWidth="1"/>
    <col min="2361" max="2362" width="5.28515625" customWidth="1"/>
    <col min="2364" max="2364" width="2.140625" bestFit="1" customWidth="1"/>
    <col min="2365" max="2365" width="24.28515625" bestFit="1" customWidth="1"/>
    <col min="2366" max="2366" width="2.140625" bestFit="1" customWidth="1"/>
    <col min="2367" max="2367" width="24.28515625" bestFit="1" customWidth="1"/>
    <col min="2368" max="2377" width="3.7109375" customWidth="1"/>
    <col min="2378" max="2378" width="5.7109375" bestFit="1" customWidth="1"/>
    <col min="2379" max="2380" width="3.85546875" customWidth="1"/>
    <col min="2382" max="2385" width="6.28515625" customWidth="1"/>
    <col min="2561" max="2561" width="3" customWidth="1"/>
    <col min="2562" max="2562" width="4" customWidth="1"/>
    <col min="2563" max="2564" width="2.28515625" bestFit="1" customWidth="1"/>
    <col min="2565" max="2565" width="22.28515625" bestFit="1" customWidth="1"/>
    <col min="2566" max="2566" width="3.42578125" bestFit="1" customWidth="1"/>
    <col min="2567" max="2567" width="2.28515625" bestFit="1" customWidth="1"/>
    <col min="2568" max="2568" width="22.28515625" bestFit="1" customWidth="1"/>
    <col min="2569" max="2573" width="5.5703125" customWidth="1"/>
    <col min="2574" max="2593" width="0" hidden="1" customWidth="1"/>
    <col min="2594" max="2596" width="3.42578125" bestFit="1" customWidth="1"/>
    <col min="2597" max="2598" width="3" customWidth="1"/>
    <col min="2599" max="2604" width="8.85546875" customWidth="1"/>
    <col min="2606" max="2606" width="9.7109375" customWidth="1"/>
    <col min="2607" max="2607" width="2.7109375" customWidth="1"/>
    <col min="2608" max="2608" width="24.85546875" customWidth="1"/>
    <col min="2609" max="2609" width="2.7109375" customWidth="1"/>
    <col min="2610" max="2610" width="24.85546875" customWidth="1"/>
    <col min="2611" max="2616" width="6" customWidth="1"/>
    <col min="2617" max="2618" width="5.28515625" customWidth="1"/>
    <col min="2620" max="2620" width="2.140625" bestFit="1" customWidth="1"/>
    <col min="2621" max="2621" width="24.28515625" bestFit="1" customWidth="1"/>
    <col min="2622" max="2622" width="2.140625" bestFit="1" customWidth="1"/>
    <col min="2623" max="2623" width="24.28515625" bestFit="1" customWidth="1"/>
    <col min="2624" max="2633" width="3.7109375" customWidth="1"/>
    <col min="2634" max="2634" width="5.7109375" bestFit="1" customWidth="1"/>
    <col min="2635" max="2636" width="3.85546875" customWidth="1"/>
    <col min="2638" max="2641" width="6.28515625" customWidth="1"/>
    <col min="2817" max="2817" width="3" customWidth="1"/>
    <col min="2818" max="2818" width="4" customWidth="1"/>
    <col min="2819" max="2820" width="2.28515625" bestFit="1" customWidth="1"/>
    <col min="2821" max="2821" width="22.28515625" bestFit="1" customWidth="1"/>
    <col min="2822" max="2822" width="3.42578125" bestFit="1" customWidth="1"/>
    <col min="2823" max="2823" width="2.28515625" bestFit="1" customWidth="1"/>
    <col min="2824" max="2824" width="22.28515625" bestFit="1" customWidth="1"/>
    <col min="2825" max="2829" width="5.5703125" customWidth="1"/>
    <col min="2830" max="2849" width="0" hidden="1" customWidth="1"/>
    <col min="2850" max="2852" width="3.42578125" bestFit="1" customWidth="1"/>
    <col min="2853" max="2854" width="3" customWidth="1"/>
    <col min="2855" max="2860" width="8.85546875" customWidth="1"/>
    <col min="2862" max="2862" width="9.7109375" customWidth="1"/>
    <col min="2863" max="2863" width="2.7109375" customWidth="1"/>
    <col min="2864" max="2864" width="24.85546875" customWidth="1"/>
    <col min="2865" max="2865" width="2.7109375" customWidth="1"/>
    <col min="2866" max="2866" width="24.85546875" customWidth="1"/>
    <col min="2867" max="2872" width="6" customWidth="1"/>
    <col min="2873" max="2874" width="5.28515625" customWidth="1"/>
    <col min="2876" max="2876" width="2.140625" bestFit="1" customWidth="1"/>
    <col min="2877" max="2877" width="24.28515625" bestFit="1" customWidth="1"/>
    <col min="2878" max="2878" width="2.140625" bestFit="1" customWidth="1"/>
    <col min="2879" max="2879" width="24.28515625" bestFit="1" customWidth="1"/>
    <col min="2880" max="2889" width="3.7109375" customWidth="1"/>
    <col min="2890" max="2890" width="5.7109375" bestFit="1" customWidth="1"/>
    <col min="2891" max="2892" width="3.85546875" customWidth="1"/>
    <col min="2894" max="2897" width="6.28515625" customWidth="1"/>
    <col min="3073" max="3073" width="3" customWidth="1"/>
    <col min="3074" max="3074" width="4" customWidth="1"/>
    <col min="3075" max="3076" width="2.28515625" bestFit="1" customWidth="1"/>
    <col min="3077" max="3077" width="22.28515625" bestFit="1" customWidth="1"/>
    <col min="3078" max="3078" width="3.42578125" bestFit="1" customWidth="1"/>
    <col min="3079" max="3079" width="2.28515625" bestFit="1" customWidth="1"/>
    <col min="3080" max="3080" width="22.28515625" bestFit="1" customWidth="1"/>
    <col min="3081" max="3085" width="5.5703125" customWidth="1"/>
    <col min="3086" max="3105" width="0" hidden="1" customWidth="1"/>
    <col min="3106" max="3108" width="3.42578125" bestFit="1" customWidth="1"/>
    <col min="3109" max="3110" width="3" customWidth="1"/>
    <col min="3111" max="3116" width="8.85546875" customWidth="1"/>
    <col min="3118" max="3118" width="9.7109375" customWidth="1"/>
    <col min="3119" max="3119" width="2.7109375" customWidth="1"/>
    <col min="3120" max="3120" width="24.85546875" customWidth="1"/>
    <col min="3121" max="3121" width="2.7109375" customWidth="1"/>
    <col min="3122" max="3122" width="24.85546875" customWidth="1"/>
    <col min="3123" max="3128" width="6" customWidth="1"/>
    <col min="3129" max="3130" width="5.28515625" customWidth="1"/>
    <col min="3132" max="3132" width="2.140625" bestFit="1" customWidth="1"/>
    <col min="3133" max="3133" width="24.28515625" bestFit="1" customWidth="1"/>
    <col min="3134" max="3134" width="2.140625" bestFit="1" customWidth="1"/>
    <col min="3135" max="3135" width="24.28515625" bestFit="1" customWidth="1"/>
    <col min="3136" max="3145" width="3.7109375" customWidth="1"/>
    <col min="3146" max="3146" width="5.7109375" bestFit="1" customWidth="1"/>
    <col min="3147" max="3148" width="3.85546875" customWidth="1"/>
    <col min="3150" max="3153" width="6.28515625" customWidth="1"/>
    <col min="3329" max="3329" width="3" customWidth="1"/>
    <col min="3330" max="3330" width="4" customWidth="1"/>
    <col min="3331" max="3332" width="2.28515625" bestFit="1" customWidth="1"/>
    <col min="3333" max="3333" width="22.28515625" bestFit="1" customWidth="1"/>
    <col min="3334" max="3334" width="3.42578125" bestFit="1" customWidth="1"/>
    <col min="3335" max="3335" width="2.28515625" bestFit="1" customWidth="1"/>
    <col min="3336" max="3336" width="22.28515625" bestFit="1" customWidth="1"/>
    <col min="3337" max="3341" width="5.5703125" customWidth="1"/>
    <col min="3342" max="3361" width="0" hidden="1" customWidth="1"/>
    <col min="3362" max="3364" width="3.42578125" bestFit="1" customWidth="1"/>
    <col min="3365" max="3366" width="3" customWidth="1"/>
    <col min="3367" max="3372" width="8.85546875" customWidth="1"/>
    <col min="3374" max="3374" width="9.7109375" customWidth="1"/>
    <col min="3375" max="3375" width="2.7109375" customWidth="1"/>
    <col min="3376" max="3376" width="24.85546875" customWidth="1"/>
    <col min="3377" max="3377" width="2.7109375" customWidth="1"/>
    <col min="3378" max="3378" width="24.85546875" customWidth="1"/>
    <col min="3379" max="3384" width="6" customWidth="1"/>
    <col min="3385" max="3386" width="5.28515625" customWidth="1"/>
    <col min="3388" max="3388" width="2.140625" bestFit="1" customWidth="1"/>
    <col min="3389" max="3389" width="24.28515625" bestFit="1" customWidth="1"/>
    <col min="3390" max="3390" width="2.140625" bestFit="1" customWidth="1"/>
    <col min="3391" max="3391" width="24.28515625" bestFit="1" customWidth="1"/>
    <col min="3392" max="3401" width="3.7109375" customWidth="1"/>
    <col min="3402" max="3402" width="5.7109375" bestFit="1" customWidth="1"/>
    <col min="3403" max="3404" width="3.85546875" customWidth="1"/>
    <col min="3406" max="3409" width="6.28515625" customWidth="1"/>
    <col min="3585" max="3585" width="3" customWidth="1"/>
    <col min="3586" max="3586" width="4" customWidth="1"/>
    <col min="3587" max="3588" width="2.28515625" bestFit="1" customWidth="1"/>
    <col min="3589" max="3589" width="22.28515625" bestFit="1" customWidth="1"/>
    <col min="3590" max="3590" width="3.42578125" bestFit="1" customWidth="1"/>
    <col min="3591" max="3591" width="2.28515625" bestFit="1" customWidth="1"/>
    <col min="3592" max="3592" width="22.28515625" bestFit="1" customWidth="1"/>
    <col min="3593" max="3597" width="5.5703125" customWidth="1"/>
    <col min="3598" max="3617" width="0" hidden="1" customWidth="1"/>
    <col min="3618" max="3620" width="3.42578125" bestFit="1" customWidth="1"/>
    <col min="3621" max="3622" width="3" customWidth="1"/>
    <col min="3623" max="3628" width="8.85546875" customWidth="1"/>
    <col min="3630" max="3630" width="9.7109375" customWidth="1"/>
    <col min="3631" max="3631" width="2.7109375" customWidth="1"/>
    <col min="3632" max="3632" width="24.85546875" customWidth="1"/>
    <col min="3633" max="3633" width="2.7109375" customWidth="1"/>
    <col min="3634" max="3634" width="24.85546875" customWidth="1"/>
    <col min="3635" max="3640" width="6" customWidth="1"/>
    <col min="3641" max="3642" width="5.28515625" customWidth="1"/>
    <col min="3644" max="3644" width="2.140625" bestFit="1" customWidth="1"/>
    <col min="3645" max="3645" width="24.28515625" bestFit="1" customWidth="1"/>
    <col min="3646" max="3646" width="2.140625" bestFit="1" customWidth="1"/>
    <col min="3647" max="3647" width="24.28515625" bestFit="1" customWidth="1"/>
    <col min="3648" max="3657" width="3.7109375" customWidth="1"/>
    <col min="3658" max="3658" width="5.7109375" bestFit="1" customWidth="1"/>
    <col min="3659" max="3660" width="3.85546875" customWidth="1"/>
    <col min="3662" max="3665" width="6.28515625" customWidth="1"/>
    <col min="3841" max="3841" width="3" customWidth="1"/>
    <col min="3842" max="3842" width="4" customWidth="1"/>
    <col min="3843" max="3844" width="2.28515625" bestFit="1" customWidth="1"/>
    <col min="3845" max="3845" width="22.28515625" bestFit="1" customWidth="1"/>
    <col min="3846" max="3846" width="3.42578125" bestFit="1" customWidth="1"/>
    <col min="3847" max="3847" width="2.28515625" bestFit="1" customWidth="1"/>
    <col min="3848" max="3848" width="22.28515625" bestFit="1" customWidth="1"/>
    <col min="3849" max="3853" width="5.5703125" customWidth="1"/>
    <col min="3854" max="3873" width="0" hidden="1" customWidth="1"/>
    <col min="3874" max="3876" width="3.42578125" bestFit="1" customWidth="1"/>
    <col min="3877" max="3878" width="3" customWidth="1"/>
    <col min="3879" max="3884" width="8.85546875" customWidth="1"/>
    <col min="3886" max="3886" width="9.7109375" customWidth="1"/>
    <col min="3887" max="3887" width="2.7109375" customWidth="1"/>
    <col min="3888" max="3888" width="24.85546875" customWidth="1"/>
    <col min="3889" max="3889" width="2.7109375" customWidth="1"/>
    <col min="3890" max="3890" width="24.85546875" customWidth="1"/>
    <col min="3891" max="3896" width="6" customWidth="1"/>
    <col min="3897" max="3898" width="5.28515625" customWidth="1"/>
    <col min="3900" max="3900" width="2.140625" bestFit="1" customWidth="1"/>
    <col min="3901" max="3901" width="24.28515625" bestFit="1" customWidth="1"/>
    <col min="3902" max="3902" width="2.140625" bestFit="1" customWidth="1"/>
    <col min="3903" max="3903" width="24.28515625" bestFit="1" customWidth="1"/>
    <col min="3904" max="3913" width="3.7109375" customWidth="1"/>
    <col min="3914" max="3914" width="5.7109375" bestFit="1" customWidth="1"/>
    <col min="3915" max="3916" width="3.85546875" customWidth="1"/>
    <col min="3918" max="3921" width="6.28515625" customWidth="1"/>
    <col min="4097" max="4097" width="3" customWidth="1"/>
    <col min="4098" max="4098" width="4" customWidth="1"/>
    <col min="4099" max="4100" width="2.28515625" bestFit="1" customWidth="1"/>
    <col min="4101" max="4101" width="22.28515625" bestFit="1" customWidth="1"/>
    <col min="4102" max="4102" width="3.42578125" bestFit="1" customWidth="1"/>
    <col min="4103" max="4103" width="2.28515625" bestFit="1" customWidth="1"/>
    <col min="4104" max="4104" width="22.28515625" bestFit="1" customWidth="1"/>
    <col min="4105" max="4109" width="5.5703125" customWidth="1"/>
    <col min="4110" max="4129" width="0" hidden="1" customWidth="1"/>
    <col min="4130" max="4132" width="3.42578125" bestFit="1" customWidth="1"/>
    <col min="4133" max="4134" width="3" customWidth="1"/>
    <col min="4135" max="4140" width="8.85546875" customWidth="1"/>
    <col min="4142" max="4142" width="9.7109375" customWidth="1"/>
    <col min="4143" max="4143" width="2.7109375" customWidth="1"/>
    <col min="4144" max="4144" width="24.85546875" customWidth="1"/>
    <col min="4145" max="4145" width="2.7109375" customWidth="1"/>
    <col min="4146" max="4146" width="24.85546875" customWidth="1"/>
    <col min="4147" max="4152" width="6" customWidth="1"/>
    <col min="4153" max="4154" width="5.28515625" customWidth="1"/>
    <col min="4156" max="4156" width="2.140625" bestFit="1" customWidth="1"/>
    <col min="4157" max="4157" width="24.28515625" bestFit="1" customWidth="1"/>
    <col min="4158" max="4158" width="2.140625" bestFit="1" customWidth="1"/>
    <col min="4159" max="4159" width="24.28515625" bestFit="1" customWidth="1"/>
    <col min="4160" max="4169" width="3.7109375" customWidth="1"/>
    <col min="4170" max="4170" width="5.7109375" bestFit="1" customWidth="1"/>
    <col min="4171" max="4172" width="3.85546875" customWidth="1"/>
    <col min="4174" max="4177" width="6.28515625" customWidth="1"/>
    <col min="4353" max="4353" width="3" customWidth="1"/>
    <col min="4354" max="4354" width="4" customWidth="1"/>
    <col min="4355" max="4356" width="2.28515625" bestFit="1" customWidth="1"/>
    <col min="4357" max="4357" width="22.28515625" bestFit="1" customWidth="1"/>
    <col min="4358" max="4358" width="3.42578125" bestFit="1" customWidth="1"/>
    <col min="4359" max="4359" width="2.28515625" bestFit="1" customWidth="1"/>
    <col min="4360" max="4360" width="22.28515625" bestFit="1" customWidth="1"/>
    <col min="4361" max="4365" width="5.5703125" customWidth="1"/>
    <col min="4366" max="4385" width="0" hidden="1" customWidth="1"/>
    <col min="4386" max="4388" width="3.42578125" bestFit="1" customWidth="1"/>
    <col min="4389" max="4390" width="3" customWidth="1"/>
    <col min="4391" max="4396" width="8.85546875" customWidth="1"/>
    <col min="4398" max="4398" width="9.7109375" customWidth="1"/>
    <col min="4399" max="4399" width="2.7109375" customWidth="1"/>
    <col min="4400" max="4400" width="24.85546875" customWidth="1"/>
    <col min="4401" max="4401" width="2.7109375" customWidth="1"/>
    <col min="4402" max="4402" width="24.85546875" customWidth="1"/>
    <col min="4403" max="4408" width="6" customWidth="1"/>
    <col min="4409" max="4410" width="5.28515625" customWidth="1"/>
    <col min="4412" max="4412" width="2.140625" bestFit="1" customWidth="1"/>
    <col min="4413" max="4413" width="24.28515625" bestFit="1" customWidth="1"/>
    <col min="4414" max="4414" width="2.140625" bestFit="1" customWidth="1"/>
    <col min="4415" max="4415" width="24.28515625" bestFit="1" customWidth="1"/>
    <col min="4416" max="4425" width="3.7109375" customWidth="1"/>
    <col min="4426" max="4426" width="5.7109375" bestFit="1" customWidth="1"/>
    <col min="4427" max="4428" width="3.85546875" customWidth="1"/>
    <col min="4430" max="4433" width="6.28515625" customWidth="1"/>
    <col min="4609" max="4609" width="3" customWidth="1"/>
    <col min="4610" max="4610" width="4" customWidth="1"/>
    <col min="4611" max="4612" width="2.28515625" bestFit="1" customWidth="1"/>
    <col min="4613" max="4613" width="22.28515625" bestFit="1" customWidth="1"/>
    <col min="4614" max="4614" width="3.42578125" bestFit="1" customWidth="1"/>
    <col min="4615" max="4615" width="2.28515625" bestFit="1" customWidth="1"/>
    <col min="4616" max="4616" width="22.28515625" bestFit="1" customWidth="1"/>
    <col min="4617" max="4621" width="5.5703125" customWidth="1"/>
    <col min="4622" max="4641" width="0" hidden="1" customWidth="1"/>
    <col min="4642" max="4644" width="3.42578125" bestFit="1" customWidth="1"/>
    <col min="4645" max="4646" width="3" customWidth="1"/>
    <col min="4647" max="4652" width="8.85546875" customWidth="1"/>
    <col min="4654" max="4654" width="9.7109375" customWidth="1"/>
    <col min="4655" max="4655" width="2.7109375" customWidth="1"/>
    <col min="4656" max="4656" width="24.85546875" customWidth="1"/>
    <col min="4657" max="4657" width="2.7109375" customWidth="1"/>
    <col min="4658" max="4658" width="24.85546875" customWidth="1"/>
    <col min="4659" max="4664" width="6" customWidth="1"/>
    <col min="4665" max="4666" width="5.28515625" customWidth="1"/>
    <col min="4668" max="4668" width="2.140625" bestFit="1" customWidth="1"/>
    <col min="4669" max="4669" width="24.28515625" bestFit="1" customWidth="1"/>
    <col min="4670" max="4670" width="2.140625" bestFit="1" customWidth="1"/>
    <col min="4671" max="4671" width="24.28515625" bestFit="1" customWidth="1"/>
    <col min="4672" max="4681" width="3.7109375" customWidth="1"/>
    <col min="4682" max="4682" width="5.7109375" bestFit="1" customWidth="1"/>
    <col min="4683" max="4684" width="3.85546875" customWidth="1"/>
    <col min="4686" max="4689" width="6.28515625" customWidth="1"/>
    <col min="4865" max="4865" width="3" customWidth="1"/>
    <col min="4866" max="4866" width="4" customWidth="1"/>
    <col min="4867" max="4868" width="2.28515625" bestFit="1" customWidth="1"/>
    <col min="4869" max="4869" width="22.28515625" bestFit="1" customWidth="1"/>
    <col min="4870" max="4870" width="3.42578125" bestFit="1" customWidth="1"/>
    <col min="4871" max="4871" width="2.28515625" bestFit="1" customWidth="1"/>
    <col min="4872" max="4872" width="22.28515625" bestFit="1" customWidth="1"/>
    <col min="4873" max="4877" width="5.5703125" customWidth="1"/>
    <col min="4878" max="4897" width="0" hidden="1" customWidth="1"/>
    <col min="4898" max="4900" width="3.42578125" bestFit="1" customWidth="1"/>
    <col min="4901" max="4902" width="3" customWidth="1"/>
    <col min="4903" max="4908" width="8.85546875" customWidth="1"/>
    <col min="4910" max="4910" width="9.7109375" customWidth="1"/>
    <col min="4911" max="4911" width="2.7109375" customWidth="1"/>
    <col min="4912" max="4912" width="24.85546875" customWidth="1"/>
    <col min="4913" max="4913" width="2.7109375" customWidth="1"/>
    <col min="4914" max="4914" width="24.85546875" customWidth="1"/>
    <col min="4915" max="4920" width="6" customWidth="1"/>
    <col min="4921" max="4922" width="5.28515625" customWidth="1"/>
    <col min="4924" max="4924" width="2.140625" bestFit="1" customWidth="1"/>
    <col min="4925" max="4925" width="24.28515625" bestFit="1" customWidth="1"/>
    <col min="4926" max="4926" width="2.140625" bestFit="1" customWidth="1"/>
    <col min="4927" max="4927" width="24.28515625" bestFit="1" customWidth="1"/>
    <col min="4928" max="4937" width="3.7109375" customWidth="1"/>
    <col min="4938" max="4938" width="5.7109375" bestFit="1" customWidth="1"/>
    <col min="4939" max="4940" width="3.85546875" customWidth="1"/>
    <col min="4942" max="4945" width="6.28515625" customWidth="1"/>
    <col min="5121" max="5121" width="3" customWidth="1"/>
    <col min="5122" max="5122" width="4" customWidth="1"/>
    <col min="5123" max="5124" width="2.28515625" bestFit="1" customWidth="1"/>
    <col min="5125" max="5125" width="22.28515625" bestFit="1" customWidth="1"/>
    <col min="5126" max="5126" width="3.42578125" bestFit="1" customWidth="1"/>
    <col min="5127" max="5127" width="2.28515625" bestFit="1" customWidth="1"/>
    <col min="5128" max="5128" width="22.28515625" bestFit="1" customWidth="1"/>
    <col min="5129" max="5133" width="5.5703125" customWidth="1"/>
    <col min="5134" max="5153" width="0" hidden="1" customWidth="1"/>
    <col min="5154" max="5156" width="3.42578125" bestFit="1" customWidth="1"/>
    <col min="5157" max="5158" width="3" customWidth="1"/>
    <col min="5159" max="5164" width="8.85546875" customWidth="1"/>
    <col min="5166" max="5166" width="9.7109375" customWidth="1"/>
    <col min="5167" max="5167" width="2.7109375" customWidth="1"/>
    <col min="5168" max="5168" width="24.85546875" customWidth="1"/>
    <col min="5169" max="5169" width="2.7109375" customWidth="1"/>
    <col min="5170" max="5170" width="24.85546875" customWidth="1"/>
    <col min="5171" max="5176" width="6" customWidth="1"/>
    <col min="5177" max="5178" width="5.28515625" customWidth="1"/>
    <col min="5180" max="5180" width="2.140625" bestFit="1" customWidth="1"/>
    <col min="5181" max="5181" width="24.28515625" bestFit="1" customWidth="1"/>
    <col min="5182" max="5182" width="2.140625" bestFit="1" customWidth="1"/>
    <col min="5183" max="5183" width="24.28515625" bestFit="1" customWidth="1"/>
    <col min="5184" max="5193" width="3.7109375" customWidth="1"/>
    <col min="5194" max="5194" width="5.7109375" bestFit="1" customWidth="1"/>
    <col min="5195" max="5196" width="3.85546875" customWidth="1"/>
    <col min="5198" max="5201" width="6.28515625" customWidth="1"/>
    <col min="5377" max="5377" width="3" customWidth="1"/>
    <col min="5378" max="5378" width="4" customWidth="1"/>
    <col min="5379" max="5380" width="2.28515625" bestFit="1" customWidth="1"/>
    <col min="5381" max="5381" width="22.28515625" bestFit="1" customWidth="1"/>
    <col min="5382" max="5382" width="3.42578125" bestFit="1" customWidth="1"/>
    <col min="5383" max="5383" width="2.28515625" bestFit="1" customWidth="1"/>
    <col min="5384" max="5384" width="22.28515625" bestFit="1" customWidth="1"/>
    <col min="5385" max="5389" width="5.5703125" customWidth="1"/>
    <col min="5390" max="5409" width="0" hidden="1" customWidth="1"/>
    <col min="5410" max="5412" width="3.42578125" bestFit="1" customWidth="1"/>
    <col min="5413" max="5414" width="3" customWidth="1"/>
    <col min="5415" max="5420" width="8.85546875" customWidth="1"/>
    <col min="5422" max="5422" width="9.7109375" customWidth="1"/>
    <col min="5423" max="5423" width="2.7109375" customWidth="1"/>
    <col min="5424" max="5424" width="24.85546875" customWidth="1"/>
    <col min="5425" max="5425" width="2.7109375" customWidth="1"/>
    <col min="5426" max="5426" width="24.85546875" customWidth="1"/>
    <col min="5427" max="5432" width="6" customWidth="1"/>
    <col min="5433" max="5434" width="5.28515625" customWidth="1"/>
    <col min="5436" max="5436" width="2.140625" bestFit="1" customWidth="1"/>
    <col min="5437" max="5437" width="24.28515625" bestFit="1" customWidth="1"/>
    <col min="5438" max="5438" width="2.140625" bestFit="1" customWidth="1"/>
    <col min="5439" max="5439" width="24.28515625" bestFit="1" customWidth="1"/>
    <col min="5440" max="5449" width="3.7109375" customWidth="1"/>
    <col min="5450" max="5450" width="5.7109375" bestFit="1" customWidth="1"/>
    <col min="5451" max="5452" width="3.85546875" customWidth="1"/>
    <col min="5454" max="5457" width="6.28515625" customWidth="1"/>
    <col min="5633" max="5633" width="3" customWidth="1"/>
    <col min="5634" max="5634" width="4" customWidth="1"/>
    <col min="5635" max="5636" width="2.28515625" bestFit="1" customWidth="1"/>
    <col min="5637" max="5637" width="22.28515625" bestFit="1" customWidth="1"/>
    <col min="5638" max="5638" width="3.42578125" bestFit="1" customWidth="1"/>
    <col min="5639" max="5639" width="2.28515625" bestFit="1" customWidth="1"/>
    <col min="5640" max="5640" width="22.28515625" bestFit="1" customWidth="1"/>
    <col min="5641" max="5645" width="5.5703125" customWidth="1"/>
    <col min="5646" max="5665" width="0" hidden="1" customWidth="1"/>
    <col min="5666" max="5668" width="3.42578125" bestFit="1" customWidth="1"/>
    <col min="5669" max="5670" width="3" customWidth="1"/>
    <col min="5671" max="5676" width="8.85546875" customWidth="1"/>
    <col min="5678" max="5678" width="9.7109375" customWidth="1"/>
    <col min="5679" max="5679" width="2.7109375" customWidth="1"/>
    <col min="5680" max="5680" width="24.85546875" customWidth="1"/>
    <col min="5681" max="5681" width="2.7109375" customWidth="1"/>
    <col min="5682" max="5682" width="24.85546875" customWidth="1"/>
    <col min="5683" max="5688" width="6" customWidth="1"/>
    <col min="5689" max="5690" width="5.28515625" customWidth="1"/>
    <col min="5692" max="5692" width="2.140625" bestFit="1" customWidth="1"/>
    <col min="5693" max="5693" width="24.28515625" bestFit="1" customWidth="1"/>
    <col min="5694" max="5694" width="2.140625" bestFit="1" customWidth="1"/>
    <col min="5695" max="5695" width="24.28515625" bestFit="1" customWidth="1"/>
    <col min="5696" max="5705" width="3.7109375" customWidth="1"/>
    <col min="5706" max="5706" width="5.7109375" bestFit="1" customWidth="1"/>
    <col min="5707" max="5708" width="3.85546875" customWidth="1"/>
    <col min="5710" max="5713" width="6.28515625" customWidth="1"/>
    <col min="5889" max="5889" width="3" customWidth="1"/>
    <col min="5890" max="5890" width="4" customWidth="1"/>
    <col min="5891" max="5892" width="2.28515625" bestFit="1" customWidth="1"/>
    <col min="5893" max="5893" width="22.28515625" bestFit="1" customWidth="1"/>
    <col min="5894" max="5894" width="3.42578125" bestFit="1" customWidth="1"/>
    <col min="5895" max="5895" width="2.28515625" bestFit="1" customWidth="1"/>
    <col min="5896" max="5896" width="22.28515625" bestFit="1" customWidth="1"/>
    <col min="5897" max="5901" width="5.5703125" customWidth="1"/>
    <col min="5902" max="5921" width="0" hidden="1" customWidth="1"/>
    <col min="5922" max="5924" width="3.42578125" bestFit="1" customWidth="1"/>
    <col min="5925" max="5926" width="3" customWidth="1"/>
    <col min="5927" max="5932" width="8.85546875" customWidth="1"/>
    <col min="5934" max="5934" width="9.7109375" customWidth="1"/>
    <col min="5935" max="5935" width="2.7109375" customWidth="1"/>
    <col min="5936" max="5936" width="24.85546875" customWidth="1"/>
    <col min="5937" max="5937" width="2.7109375" customWidth="1"/>
    <col min="5938" max="5938" width="24.85546875" customWidth="1"/>
    <col min="5939" max="5944" width="6" customWidth="1"/>
    <col min="5945" max="5946" width="5.28515625" customWidth="1"/>
    <col min="5948" max="5948" width="2.140625" bestFit="1" customWidth="1"/>
    <col min="5949" max="5949" width="24.28515625" bestFit="1" customWidth="1"/>
    <col min="5950" max="5950" width="2.140625" bestFit="1" customWidth="1"/>
    <col min="5951" max="5951" width="24.28515625" bestFit="1" customWidth="1"/>
    <col min="5952" max="5961" width="3.7109375" customWidth="1"/>
    <col min="5962" max="5962" width="5.7109375" bestFit="1" customWidth="1"/>
    <col min="5963" max="5964" width="3.85546875" customWidth="1"/>
    <col min="5966" max="5969" width="6.28515625" customWidth="1"/>
    <col min="6145" max="6145" width="3" customWidth="1"/>
    <col min="6146" max="6146" width="4" customWidth="1"/>
    <col min="6147" max="6148" width="2.28515625" bestFit="1" customWidth="1"/>
    <col min="6149" max="6149" width="22.28515625" bestFit="1" customWidth="1"/>
    <col min="6150" max="6150" width="3.42578125" bestFit="1" customWidth="1"/>
    <col min="6151" max="6151" width="2.28515625" bestFit="1" customWidth="1"/>
    <col min="6152" max="6152" width="22.28515625" bestFit="1" customWidth="1"/>
    <col min="6153" max="6157" width="5.5703125" customWidth="1"/>
    <col min="6158" max="6177" width="0" hidden="1" customWidth="1"/>
    <col min="6178" max="6180" width="3.42578125" bestFit="1" customWidth="1"/>
    <col min="6181" max="6182" width="3" customWidth="1"/>
    <col min="6183" max="6188" width="8.85546875" customWidth="1"/>
    <col min="6190" max="6190" width="9.7109375" customWidth="1"/>
    <col min="6191" max="6191" width="2.7109375" customWidth="1"/>
    <col min="6192" max="6192" width="24.85546875" customWidth="1"/>
    <col min="6193" max="6193" width="2.7109375" customWidth="1"/>
    <col min="6194" max="6194" width="24.85546875" customWidth="1"/>
    <col min="6195" max="6200" width="6" customWidth="1"/>
    <col min="6201" max="6202" width="5.28515625" customWidth="1"/>
    <col min="6204" max="6204" width="2.140625" bestFit="1" customWidth="1"/>
    <col min="6205" max="6205" width="24.28515625" bestFit="1" customWidth="1"/>
    <col min="6206" max="6206" width="2.140625" bestFit="1" customWidth="1"/>
    <col min="6207" max="6207" width="24.28515625" bestFit="1" customWidth="1"/>
    <col min="6208" max="6217" width="3.7109375" customWidth="1"/>
    <col min="6218" max="6218" width="5.7109375" bestFit="1" customWidth="1"/>
    <col min="6219" max="6220" width="3.85546875" customWidth="1"/>
    <col min="6222" max="6225" width="6.28515625" customWidth="1"/>
    <col min="6401" max="6401" width="3" customWidth="1"/>
    <col min="6402" max="6402" width="4" customWidth="1"/>
    <col min="6403" max="6404" width="2.28515625" bestFit="1" customWidth="1"/>
    <col min="6405" max="6405" width="22.28515625" bestFit="1" customWidth="1"/>
    <col min="6406" max="6406" width="3.42578125" bestFit="1" customWidth="1"/>
    <col min="6407" max="6407" width="2.28515625" bestFit="1" customWidth="1"/>
    <col min="6408" max="6408" width="22.28515625" bestFit="1" customWidth="1"/>
    <col min="6409" max="6413" width="5.5703125" customWidth="1"/>
    <col min="6414" max="6433" width="0" hidden="1" customWidth="1"/>
    <col min="6434" max="6436" width="3.42578125" bestFit="1" customWidth="1"/>
    <col min="6437" max="6438" width="3" customWidth="1"/>
    <col min="6439" max="6444" width="8.85546875" customWidth="1"/>
    <col min="6446" max="6446" width="9.7109375" customWidth="1"/>
    <col min="6447" max="6447" width="2.7109375" customWidth="1"/>
    <col min="6448" max="6448" width="24.85546875" customWidth="1"/>
    <col min="6449" max="6449" width="2.7109375" customWidth="1"/>
    <col min="6450" max="6450" width="24.85546875" customWidth="1"/>
    <col min="6451" max="6456" width="6" customWidth="1"/>
    <col min="6457" max="6458" width="5.28515625" customWidth="1"/>
    <col min="6460" max="6460" width="2.140625" bestFit="1" customWidth="1"/>
    <col min="6461" max="6461" width="24.28515625" bestFit="1" customWidth="1"/>
    <col min="6462" max="6462" width="2.140625" bestFit="1" customWidth="1"/>
    <col min="6463" max="6463" width="24.28515625" bestFit="1" customWidth="1"/>
    <col min="6464" max="6473" width="3.7109375" customWidth="1"/>
    <col min="6474" max="6474" width="5.7109375" bestFit="1" customWidth="1"/>
    <col min="6475" max="6476" width="3.85546875" customWidth="1"/>
    <col min="6478" max="6481" width="6.28515625" customWidth="1"/>
    <col min="6657" max="6657" width="3" customWidth="1"/>
    <col min="6658" max="6658" width="4" customWidth="1"/>
    <col min="6659" max="6660" width="2.28515625" bestFit="1" customWidth="1"/>
    <col min="6661" max="6661" width="22.28515625" bestFit="1" customWidth="1"/>
    <col min="6662" max="6662" width="3.42578125" bestFit="1" customWidth="1"/>
    <col min="6663" max="6663" width="2.28515625" bestFit="1" customWidth="1"/>
    <col min="6664" max="6664" width="22.28515625" bestFit="1" customWidth="1"/>
    <col min="6665" max="6669" width="5.5703125" customWidth="1"/>
    <col min="6670" max="6689" width="0" hidden="1" customWidth="1"/>
    <col min="6690" max="6692" width="3.42578125" bestFit="1" customWidth="1"/>
    <col min="6693" max="6694" width="3" customWidth="1"/>
    <col min="6695" max="6700" width="8.85546875" customWidth="1"/>
    <col min="6702" max="6702" width="9.7109375" customWidth="1"/>
    <col min="6703" max="6703" width="2.7109375" customWidth="1"/>
    <col min="6704" max="6704" width="24.85546875" customWidth="1"/>
    <col min="6705" max="6705" width="2.7109375" customWidth="1"/>
    <col min="6706" max="6706" width="24.85546875" customWidth="1"/>
    <col min="6707" max="6712" width="6" customWidth="1"/>
    <col min="6713" max="6714" width="5.28515625" customWidth="1"/>
    <col min="6716" max="6716" width="2.140625" bestFit="1" customWidth="1"/>
    <col min="6717" max="6717" width="24.28515625" bestFit="1" customWidth="1"/>
    <col min="6718" max="6718" width="2.140625" bestFit="1" customWidth="1"/>
    <col min="6719" max="6719" width="24.28515625" bestFit="1" customWidth="1"/>
    <col min="6720" max="6729" width="3.7109375" customWidth="1"/>
    <col min="6730" max="6730" width="5.7109375" bestFit="1" customWidth="1"/>
    <col min="6731" max="6732" width="3.85546875" customWidth="1"/>
    <col min="6734" max="6737" width="6.28515625" customWidth="1"/>
    <col min="6913" max="6913" width="3" customWidth="1"/>
    <col min="6914" max="6914" width="4" customWidth="1"/>
    <col min="6915" max="6916" width="2.28515625" bestFit="1" customWidth="1"/>
    <col min="6917" max="6917" width="22.28515625" bestFit="1" customWidth="1"/>
    <col min="6918" max="6918" width="3.42578125" bestFit="1" customWidth="1"/>
    <col min="6919" max="6919" width="2.28515625" bestFit="1" customWidth="1"/>
    <col min="6920" max="6920" width="22.28515625" bestFit="1" customWidth="1"/>
    <col min="6921" max="6925" width="5.5703125" customWidth="1"/>
    <col min="6926" max="6945" width="0" hidden="1" customWidth="1"/>
    <col min="6946" max="6948" width="3.42578125" bestFit="1" customWidth="1"/>
    <col min="6949" max="6950" width="3" customWidth="1"/>
    <col min="6951" max="6956" width="8.85546875" customWidth="1"/>
    <col min="6958" max="6958" width="9.7109375" customWidth="1"/>
    <col min="6959" max="6959" width="2.7109375" customWidth="1"/>
    <col min="6960" max="6960" width="24.85546875" customWidth="1"/>
    <col min="6961" max="6961" width="2.7109375" customWidth="1"/>
    <col min="6962" max="6962" width="24.85546875" customWidth="1"/>
    <col min="6963" max="6968" width="6" customWidth="1"/>
    <col min="6969" max="6970" width="5.28515625" customWidth="1"/>
    <col min="6972" max="6972" width="2.140625" bestFit="1" customWidth="1"/>
    <col min="6973" max="6973" width="24.28515625" bestFit="1" customWidth="1"/>
    <col min="6974" max="6974" width="2.140625" bestFit="1" customWidth="1"/>
    <col min="6975" max="6975" width="24.28515625" bestFit="1" customWidth="1"/>
    <col min="6976" max="6985" width="3.7109375" customWidth="1"/>
    <col min="6986" max="6986" width="5.7109375" bestFit="1" customWidth="1"/>
    <col min="6987" max="6988" width="3.85546875" customWidth="1"/>
    <col min="6990" max="6993" width="6.28515625" customWidth="1"/>
    <col min="7169" max="7169" width="3" customWidth="1"/>
    <col min="7170" max="7170" width="4" customWidth="1"/>
    <col min="7171" max="7172" width="2.28515625" bestFit="1" customWidth="1"/>
    <col min="7173" max="7173" width="22.28515625" bestFit="1" customWidth="1"/>
    <col min="7174" max="7174" width="3.42578125" bestFit="1" customWidth="1"/>
    <col min="7175" max="7175" width="2.28515625" bestFit="1" customWidth="1"/>
    <col min="7176" max="7176" width="22.28515625" bestFit="1" customWidth="1"/>
    <col min="7177" max="7181" width="5.5703125" customWidth="1"/>
    <col min="7182" max="7201" width="0" hidden="1" customWidth="1"/>
    <col min="7202" max="7204" width="3.42578125" bestFit="1" customWidth="1"/>
    <col min="7205" max="7206" width="3" customWidth="1"/>
    <col min="7207" max="7212" width="8.85546875" customWidth="1"/>
    <col min="7214" max="7214" width="9.7109375" customWidth="1"/>
    <col min="7215" max="7215" width="2.7109375" customWidth="1"/>
    <col min="7216" max="7216" width="24.85546875" customWidth="1"/>
    <col min="7217" max="7217" width="2.7109375" customWidth="1"/>
    <col min="7218" max="7218" width="24.85546875" customWidth="1"/>
    <col min="7219" max="7224" width="6" customWidth="1"/>
    <col min="7225" max="7226" width="5.28515625" customWidth="1"/>
    <col min="7228" max="7228" width="2.140625" bestFit="1" customWidth="1"/>
    <col min="7229" max="7229" width="24.28515625" bestFit="1" customWidth="1"/>
    <col min="7230" max="7230" width="2.140625" bestFit="1" customWidth="1"/>
    <col min="7231" max="7231" width="24.28515625" bestFit="1" customWidth="1"/>
    <col min="7232" max="7241" width="3.7109375" customWidth="1"/>
    <col min="7242" max="7242" width="5.7109375" bestFit="1" customWidth="1"/>
    <col min="7243" max="7244" width="3.85546875" customWidth="1"/>
    <col min="7246" max="7249" width="6.28515625" customWidth="1"/>
    <col min="7425" max="7425" width="3" customWidth="1"/>
    <col min="7426" max="7426" width="4" customWidth="1"/>
    <col min="7427" max="7428" width="2.28515625" bestFit="1" customWidth="1"/>
    <col min="7429" max="7429" width="22.28515625" bestFit="1" customWidth="1"/>
    <col min="7430" max="7430" width="3.42578125" bestFit="1" customWidth="1"/>
    <col min="7431" max="7431" width="2.28515625" bestFit="1" customWidth="1"/>
    <col min="7432" max="7432" width="22.28515625" bestFit="1" customWidth="1"/>
    <col min="7433" max="7437" width="5.5703125" customWidth="1"/>
    <col min="7438" max="7457" width="0" hidden="1" customWidth="1"/>
    <col min="7458" max="7460" width="3.42578125" bestFit="1" customWidth="1"/>
    <col min="7461" max="7462" width="3" customWidth="1"/>
    <col min="7463" max="7468" width="8.85546875" customWidth="1"/>
    <col min="7470" max="7470" width="9.7109375" customWidth="1"/>
    <col min="7471" max="7471" width="2.7109375" customWidth="1"/>
    <col min="7472" max="7472" width="24.85546875" customWidth="1"/>
    <col min="7473" max="7473" width="2.7109375" customWidth="1"/>
    <col min="7474" max="7474" width="24.85546875" customWidth="1"/>
    <col min="7475" max="7480" width="6" customWidth="1"/>
    <col min="7481" max="7482" width="5.28515625" customWidth="1"/>
    <col min="7484" max="7484" width="2.140625" bestFit="1" customWidth="1"/>
    <col min="7485" max="7485" width="24.28515625" bestFit="1" customWidth="1"/>
    <col min="7486" max="7486" width="2.140625" bestFit="1" customWidth="1"/>
    <col min="7487" max="7487" width="24.28515625" bestFit="1" customWidth="1"/>
    <col min="7488" max="7497" width="3.7109375" customWidth="1"/>
    <col min="7498" max="7498" width="5.7109375" bestFit="1" customWidth="1"/>
    <col min="7499" max="7500" width="3.85546875" customWidth="1"/>
    <col min="7502" max="7505" width="6.28515625" customWidth="1"/>
    <col min="7681" max="7681" width="3" customWidth="1"/>
    <col min="7682" max="7682" width="4" customWidth="1"/>
    <col min="7683" max="7684" width="2.28515625" bestFit="1" customWidth="1"/>
    <col min="7685" max="7685" width="22.28515625" bestFit="1" customWidth="1"/>
    <col min="7686" max="7686" width="3.42578125" bestFit="1" customWidth="1"/>
    <col min="7687" max="7687" width="2.28515625" bestFit="1" customWidth="1"/>
    <col min="7688" max="7688" width="22.28515625" bestFit="1" customWidth="1"/>
    <col min="7689" max="7693" width="5.5703125" customWidth="1"/>
    <col min="7694" max="7713" width="0" hidden="1" customWidth="1"/>
    <col min="7714" max="7716" width="3.42578125" bestFit="1" customWidth="1"/>
    <col min="7717" max="7718" width="3" customWidth="1"/>
    <col min="7719" max="7724" width="8.85546875" customWidth="1"/>
    <col min="7726" max="7726" width="9.7109375" customWidth="1"/>
    <col min="7727" max="7727" width="2.7109375" customWidth="1"/>
    <col min="7728" max="7728" width="24.85546875" customWidth="1"/>
    <col min="7729" max="7729" width="2.7109375" customWidth="1"/>
    <col min="7730" max="7730" width="24.85546875" customWidth="1"/>
    <col min="7731" max="7736" width="6" customWidth="1"/>
    <col min="7737" max="7738" width="5.28515625" customWidth="1"/>
    <col min="7740" max="7740" width="2.140625" bestFit="1" customWidth="1"/>
    <col min="7741" max="7741" width="24.28515625" bestFit="1" customWidth="1"/>
    <col min="7742" max="7742" width="2.140625" bestFit="1" customWidth="1"/>
    <col min="7743" max="7743" width="24.28515625" bestFit="1" customWidth="1"/>
    <col min="7744" max="7753" width="3.7109375" customWidth="1"/>
    <col min="7754" max="7754" width="5.7109375" bestFit="1" customWidth="1"/>
    <col min="7755" max="7756" width="3.85546875" customWidth="1"/>
    <col min="7758" max="7761" width="6.28515625" customWidth="1"/>
    <col min="7937" max="7937" width="3" customWidth="1"/>
    <col min="7938" max="7938" width="4" customWidth="1"/>
    <col min="7939" max="7940" width="2.28515625" bestFit="1" customWidth="1"/>
    <col min="7941" max="7941" width="22.28515625" bestFit="1" customWidth="1"/>
    <col min="7942" max="7942" width="3.42578125" bestFit="1" customWidth="1"/>
    <col min="7943" max="7943" width="2.28515625" bestFit="1" customWidth="1"/>
    <col min="7944" max="7944" width="22.28515625" bestFit="1" customWidth="1"/>
    <col min="7945" max="7949" width="5.5703125" customWidth="1"/>
    <col min="7950" max="7969" width="0" hidden="1" customWidth="1"/>
    <col min="7970" max="7972" width="3.42578125" bestFit="1" customWidth="1"/>
    <col min="7973" max="7974" width="3" customWidth="1"/>
    <col min="7975" max="7980" width="8.85546875" customWidth="1"/>
    <col min="7982" max="7982" width="9.7109375" customWidth="1"/>
    <col min="7983" max="7983" width="2.7109375" customWidth="1"/>
    <col min="7984" max="7984" width="24.85546875" customWidth="1"/>
    <col min="7985" max="7985" width="2.7109375" customWidth="1"/>
    <col min="7986" max="7986" width="24.85546875" customWidth="1"/>
    <col min="7987" max="7992" width="6" customWidth="1"/>
    <col min="7993" max="7994" width="5.28515625" customWidth="1"/>
    <col min="7996" max="7996" width="2.140625" bestFit="1" customWidth="1"/>
    <col min="7997" max="7997" width="24.28515625" bestFit="1" customWidth="1"/>
    <col min="7998" max="7998" width="2.140625" bestFit="1" customWidth="1"/>
    <col min="7999" max="7999" width="24.28515625" bestFit="1" customWidth="1"/>
    <col min="8000" max="8009" width="3.7109375" customWidth="1"/>
    <col min="8010" max="8010" width="5.7109375" bestFit="1" customWidth="1"/>
    <col min="8011" max="8012" width="3.85546875" customWidth="1"/>
    <col min="8014" max="8017" width="6.28515625" customWidth="1"/>
    <col min="8193" max="8193" width="3" customWidth="1"/>
    <col min="8194" max="8194" width="4" customWidth="1"/>
    <col min="8195" max="8196" width="2.28515625" bestFit="1" customWidth="1"/>
    <col min="8197" max="8197" width="22.28515625" bestFit="1" customWidth="1"/>
    <col min="8198" max="8198" width="3.42578125" bestFit="1" customWidth="1"/>
    <col min="8199" max="8199" width="2.28515625" bestFit="1" customWidth="1"/>
    <col min="8200" max="8200" width="22.28515625" bestFit="1" customWidth="1"/>
    <col min="8201" max="8205" width="5.5703125" customWidth="1"/>
    <col min="8206" max="8225" width="0" hidden="1" customWidth="1"/>
    <col min="8226" max="8228" width="3.42578125" bestFit="1" customWidth="1"/>
    <col min="8229" max="8230" width="3" customWidth="1"/>
    <col min="8231" max="8236" width="8.85546875" customWidth="1"/>
    <col min="8238" max="8238" width="9.7109375" customWidth="1"/>
    <col min="8239" max="8239" width="2.7109375" customWidth="1"/>
    <col min="8240" max="8240" width="24.85546875" customWidth="1"/>
    <col min="8241" max="8241" width="2.7109375" customWidth="1"/>
    <col min="8242" max="8242" width="24.85546875" customWidth="1"/>
    <col min="8243" max="8248" width="6" customWidth="1"/>
    <col min="8249" max="8250" width="5.28515625" customWidth="1"/>
    <col min="8252" max="8252" width="2.140625" bestFit="1" customWidth="1"/>
    <col min="8253" max="8253" width="24.28515625" bestFit="1" customWidth="1"/>
    <col min="8254" max="8254" width="2.140625" bestFit="1" customWidth="1"/>
    <col min="8255" max="8255" width="24.28515625" bestFit="1" customWidth="1"/>
    <col min="8256" max="8265" width="3.7109375" customWidth="1"/>
    <col min="8266" max="8266" width="5.7109375" bestFit="1" customWidth="1"/>
    <col min="8267" max="8268" width="3.85546875" customWidth="1"/>
    <col min="8270" max="8273" width="6.28515625" customWidth="1"/>
    <col min="8449" max="8449" width="3" customWidth="1"/>
    <col min="8450" max="8450" width="4" customWidth="1"/>
    <col min="8451" max="8452" width="2.28515625" bestFit="1" customWidth="1"/>
    <col min="8453" max="8453" width="22.28515625" bestFit="1" customWidth="1"/>
    <col min="8454" max="8454" width="3.42578125" bestFit="1" customWidth="1"/>
    <col min="8455" max="8455" width="2.28515625" bestFit="1" customWidth="1"/>
    <col min="8456" max="8456" width="22.28515625" bestFit="1" customWidth="1"/>
    <col min="8457" max="8461" width="5.5703125" customWidth="1"/>
    <col min="8462" max="8481" width="0" hidden="1" customWidth="1"/>
    <col min="8482" max="8484" width="3.42578125" bestFit="1" customWidth="1"/>
    <col min="8485" max="8486" width="3" customWidth="1"/>
    <col min="8487" max="8492" width="8.85546875" customWidth="1"/>
    <col min="8494" max="8494" width="9.7109375" customWidth="1"/>
    <col min="8495" max="8495" width="2.7109375" customWidth="1"/>
    <col min="8496" max="8496" width="24.85546875" customWidth="1"/>
    <col min="8497" max="8497" width="2.7109375" customWidth="1"/>
    <col min="8498" max="8498" width="24.85546875" customWidth="1"/>
    <col min="8499" max="8504" width="6" customWidth="1"/>
    <col min="8505" max="8506" width="5.28515625" customWidth="1"/>
    <col min="8508" max="8508" width="2.140625" bestFit="1" customWidth="1"/>
    <col min="8509" max="8509" width="24.28515625" bestFit="1" customWidth="1"/>
    <col min="8510" max="8510" width="2.140625" bestFit="1" customWidth="1"/>
    <col min="8511" max="8511" width="24.28515625" bestFit="1" customWidth="1"/>
    <col min="8512" max="8521" width="3.7109375" customWidth="1"/>
    <col min="8522" max="8522" width="5.7109375" bestFit="1" customWidth="1"/>
    <col min="8523" max="8524" width="3.85546875" customWidth="1"/>
    <col min="8526" max="8529" width="6.28515625" customWidth="1"/>
    <col min="8705" max="8705" width="3" customWidth="1"/>
    <col min="8706" max="8706" width="4" customWidth="1"/>
    <col min="8707" max="8708" width="2.28515625" bestFit="1" customWidth="1"/>
    <col min="8709" max="8709" width="22.28515625" bestFit="1" customWidth="1"/>
    <col min="8710" max="8710" width="3.42578125" bestFit="1" customWidth="1"/>
    <col min="8711" max="8711" width="2.28515625" bestFit="1" customWidth="1"/>
    <col min="8712" max="8712" width="22.28515625" bestFit="1" customWidth="1"/>
    <col min="8713" max="8717" width="5.5703125" customWidth="1"/>
    <col min="8718" max="8737" width="0" hidden="1" customWidth="1"/>
    <col min="8738" max="8740" width="3.42578125" bestFit="1" customWidth="1"/>
    <col min="8741" max="8742" width="3" customWidth="1"/>
    <col min="8743" max="8748" width="8.85546875" customWidth="1"/>
    <col min="8750" max="8750" width="9.7109375" customWidth="1"/>
    <col min="8751" max="8751" width="2.7109375" customWidth="1"/>
    <col min="8752" max="8752" width="24.85546875" customWidth="1"/>
    <col min="8753" max="8753" width="2.7109375" customWidth="1"/>
    <col min="8754" max="8754" width="24.85546875" customWidth="1"/>
    <col min="8755" max="8760" width="6" customWidth="1"/>
    <col min="8761" max="8762" width="5.28515625" customWidth="1"/>
    <col min="8764" max="8764" width="2.140625" bestFit="1" customWidth="1"/>
    <col min="8765" max="8765" width="24.28515625" bestFit="1" customWidth="1"/>
    <col min="8766" max="8766" width="2.140625" bestFit="1" customWidth="1"/>
    <col min="8767" max="8767" width="24.28515625" bestFit="1" customWidth="1"/>
    <col min="8768" max="8777" width="3.7109375" customWidth="1"/>
    <col min="8778" max="8778" width="5.7109375" bestFit="1" customWidth="1"/>
    <col min="8779" max="8780" width="3.85546875" customWidth="1"/>
    <col min="8782" max="8785" width="6.28515625" customWidth="1"/>
    <col min="8961" max="8961" width="3" customWidth="1"/>
    <col min="8962" max="8962" width="4" customWidth="1"/>
    <col min="8963" max="8964" width="2.28515625" bestFit="1" customWidth="1"/>
    <col min="8965" max="8965" width="22.28515625" bestFit="1" customWidth="1"/>
    <col min="8966" max="8966" width="3.42578125" bestFit="1" customWidth="1"/>
    <col min="8967" max="8967" width="2.28515625" bestFit="1" customWidth="1"/>
    <col min="8968" max="8968" width="22.28515625" bestFit="1" customWidth="1"/>
    <col min="8969" max="8973" width="5.5703125" customWidth="1"/>
    <col min="8974" max="8993" width="0" hidden="1" customWidth="1"/>
    <col min="8994" max="8996" width="3.42578125" bestFit="1" customWidth="1"/>
    <col min="8997" max="8998" width="3" customWidth="1"/>
    <col min="8999" max="9004" width="8.85546875" customWidth="1"/>
    <col min="9006" max="9006" width="9.7109375" customWidth="1"/>
    <col min="9007" max="9007" width="2.7109375" customWidth="1"/>
    <col min="9008" max="9008" width="24.85546875" customWidth="1"/>
    <col min="9009" max="9009" width="2.7109375" customWidth="1"/>
    <col min="9010" max="9010" width="24.85546875" customWidth="1"/>
    <col min="9011" max="9016" width="6" customWidth="1"/>
    <col min="9017" max="9018" width="5.28515625" customWidth="1"/>
    <col min="9020" max="9020" width="2.140625" bestFit="1" customWidth="1"/>
    <col min="9021" max="9021" width="24.28515625" bestFit="1" customWidth="1"/>
    <col min="9022" max="9022" width="2.140625" bestFit="1" customWidth="1"/>
    <col min="9023" max="9023" width="24.28515625" bestFit="1" customWidth="1"/>
    <col min="9024" max="9033" width="3.7109375" customWidth="1"/>
    <col min="9034" max="9034" width="5.7109375" bestFit="1" customWidth="1"/>
    <col min="9035" max="9036" width="3.85546875" customWidth="1"/>
    <col min="9038" max="9041" width="6.28515625" customWidth="1"/>
    <col min="9217" max="9217" width="3" customWidth="1"/>
    <col min="9218" max="9218" width="4" customWidth="1"/>
    <col min="9219" max="9220" width="2.28515625" bestFit="1" customWidth="1"/>
    <col min="9221" max="9221" width="22.28515625" bestFit="1" customWidth="1"/>
    <col min="9222" max="9222" width="3.42578125" bestFit="1" customWidth="1"/>
    <col min="9223" max="9223" width="2.28515625" bestFit="1" customWidth="1"/>
    <col min="9224" max="9224" width="22.28515625" bestFit="1" customWidth="1"/>
    <col min="9225" max="9229" width="5.5703125" customWidth="1"/>
    <col min="9230" max="9249" width="0" hidden="1" customWidth="1"/>
    <col min="9250" max="9252" width="3.42578125" bestFit="1" customWidth="1"/>
    <col min="9253" max="9254" width="3" customWidth="1"/>
    <col min="9255" max="9260" width="8.85546875" customWidth="1"/>
    <col min="9262" max="9262" width="9.7109375" customWidth="1"/>
    <col min="9263" max="9263" width="2.7109375" customWidth="1"/>
    <col min="9264" max="9264" width="24.85546875" customWidth="1"/>
    <col min="9265" max="9265" width="2.7109375" customWidth="1"/>
    <col min="9266" max="9266" width="24.85546875" customWidth="1"/>
    <col min="9267" max="9272" width="6" customWidth="1"/>
    <col min="9273" max="9274" width="5.28515625" customWidth="1"/>
    <col min="9276" max="9276" width="2.140625" bestFit="1" customWidth="1"/>
    <col min="9277" max="9277" width="24.28515625" bestFit="1" customWidth="1"/>
    <col min="9278" max="9278" width="2.140625" bestFit="1" customWidth="1"/>
    <col min="9279" max="9279" width="24.28515625" bestFit="1" customWidth="1"/>
    <col min="9280" max="9289" width="3.7109375" customWidth="1"/>
    <col min="9290" max="9290" width="5.7109375" bestFit="1" customWidth="1"/>
    <col min="9291" max="9292" width="3.85546875" customWidth="1"/>
    <col min="9294" max="9297" width="6.28515625" customWidth="1"/>
    <col min="9473" max="9473" width="3" customWidth="1"/>
    <col min="9474" max="9474" width="4" customWidth="1"/>
    <col min="9475" max="9476" width="2.28515625" bestFit="1" customWidth="1"/>
    <col min="9477" max="9477" width="22.28515625" bestFit="1" customWidth="1"/>
    <col min="9478" max="9478" width="3.42578125" bestFit="1" customWidth="1"/>
    <col min="9479" max="9479" width="2.28515625" bestFit="1" customWidth="1"/>
    <col min="9480" max="9480" width="22.28515625" bestFit="1" customWidth="1"/>
    <col min="9481" max="9485" width="5.5703125" customWidth="1"/>
    <col min="9486" max="9505" width="0" hidden="1" customWidth="1"/>
    <col min="9506" max="9508" width="3.42578125" bestFit="1" customWidth="1"/>
    <col min="9509" max="9510" width="3" customWidth="1"/>
    <col min="9511" max="9516" width="8.85546875" customWidth="1"/>
    <col min="9518" max="9518" width="9.7109375" customWidth="1"/>
    <col min="9519" max="9519" width="2.7109375" customWidth="1"/>
    <col min="9520" max="9520" width="24.85546875" customWidth="1"/>
    <col min="9521" max="9521" width="2.7109375" customWidth="1"/>
    <col min="9522" max="9522" width="24.85546875" customWidth="1"/>
    <col min="9523" max="9528" width="6" customWidth="1"/>
    <col min="9529" max="9530" width="5.28515625" customWidth="1"/>
    <col min="9532" max="9532" width="2.140625" bestFit="1" customWidth="1"/>
    <col min="9533" max="9533" width="24.28515625" bestFit="1" customWidth="1"/>
    <col min="9534" max="9534" width="2.140625" bestFit="1" customWidth="1"/>
    <col min="9535" max="9535" width="24.28515625" bestFit="1" customWidth="1"/>
    <col min="9536" max="9545" width="3.7109375" customWidth="1"/>
    <col min="9546" max="9546" width="5.7109375" bestFit="1" customWidth="1"/>
    <col min="9547" max="9548" width="3.85546875" customWidth="1"/>
    <col min="9550" max="9553" width="6.28515625" customWidth="1"/>
    <col min="9729" max="9729" width="3" customWidth="1"/>
    <col min="9730" max="9730" width="4" customWidth="1"/>
    <col min="9731" max="9732" width="2.28515625" bestFit="1" customWidth="1"/>
    <col min="9733" max="9733" width="22.28515625" bestFit="1" customWidth="1"/>
    <col min="9734" max="9734" width="3.42578125" bestFit="1" customWidth="1"/>
    <col min="9735" max="9735" width="2.28515625" bestFit="1" customWidth="1"/>
    <col min="9736" max="9736" width="22.28515625" bestFit="1" customWidth="1"/>
    <col min="9737" max="9741" width="5.5703125" customWidth="1"/>
    <col min="9742" max="9761" width="0" hidden="1" customWidth="1"/>
    <col min="9762" max="9764" width="3.42578125" bestFit="1" customWidth="1"/>
    <col min="9765" max="9766" width="3" customWidth="1"/>
    <col min="9767" max="9772" width="8.85546875" customWidth="1"/>
    <col min="9774" max="9774" width="9.7109375" customWidth="1"/>
    <col min="9775" max="9775" width="2.7109375" customWidth="1"/>
    <col min="9776" max="9776" width="24.85546875" customWidth="1"/>
    <col min="9777" max="9777" width="2.7109375" customWidth="1"/>
    <col min="9778" max="9778" width="24.85546875" customWidth="1"/>
    <col min="9779" max="9784" width="6" customWidth="1"/>
    <col min="9785" max="9786" width="5.28515625" customWidth="1"/>
    <col min="9788" max="9788" width="2.140625" bestFit="1" customWidth="1"/>
    <col min="9789" max="9789" width="24.28515625" bestFit="1" customWidth="1"/>
    <col min="9790" max="9790" width="2.140625" bestFit="1" customWidth="1"/>
    <col min="9791" max="9791" width="24.28515625" bestFit="1" customWidth="1"/>
    <col min="9792" max="9801" width="3.7109375" customWidth="1"/>
    <col min="9802" max="9802" width="5.7109375" bestFit="1" customWidth="1"/>
    <col min="9803" max="9804" width="3.85546875" customWidth="1"/>
    <col min="9806" max="9809" width="6.28515625" customWidth="1"/>
    <col min="9985" max="9985" width="3" customWidth="1"/>
    <col min="9986" max="9986" width="4" customWidth="1"/>
    <col min="9987" max="9988" width="2.28515625" bestFit="1" customWidth="1"/>
    <col min="9989" max="9989" width="22.28515625" bestFit="1" customWidth="1"/>
    <col min="9990" max="9990" width="3.42578125" bestFit="1" customWidth="1"/>
    <col min="9991" max="9991" width="2.28515625" bestFit="1" customWidth="1"/>
    <col min="9992" max="9992" width="22.28515625" bestFit="1" customWidth="1"/>
    <col min="9993" max="9997" width="5.5703125" customWidth="1"/>
    <col min="9998" max="10017" width="0" hidden="1" customWidth="1"/>
    <col min="10018" max="10020" width="3.42578125" bestFit="1" customWidth="1"/>
    <col min="10021" max="10022" width="3" customWidth="1"/>
    <col min="10023" max="10028" width="8.85546875" customWidth="1"/>
    <col min="10030" max="10030" width="9.7109375" customWidth="1"/>
    <col min="10031" max="10031" width="2.7109375" customWidth="1"/>
    <col min="10032" max="10032" width="24.85546875" customWidth="1"/>
    <col min="10033" max="10033" width="2.7109375" customWidth="1"/>
    <col min="10034" max="10034" width="24.85546875" customWidth="1"/>
    <col min="10035" max="10040" width="6" customWidth="1"/>
    <col min="10041" max="10042" width="5.28515625" customWidth="1"/>
    <col min="10044" max="10044" width="2.140625" bestFit="1" customWidth="1"/>
    <col min="10045" max="10045" width="24.28515625" bestFit="1" customWidth="1"/>
    <col min="10046" max="10046" width="2.140625" bestFit="1" customWidth="1"/>
    <col min="10047" max="10047" width="24.28515625" bestFit="1" customWidth="1"/>
    <col min="10048" max="10057" width="3.7109375" customWidth="1"/>
    <col min="10058" max="10058" width="5.7109375" bestFit="1" customWidth="1"/>
    <col min="10059" max="10060" width="3.85546875" customWidth="1"/>
    <col min="10062" max="10065" width="6.28515625" customWidth="1"/>
    <col min="10241" max="10241" width="3" customWidth="1"/>
    <col min="10242" max="10242" width="4" customWidth="1"/>
    <col min="10243" max="10244" width="2.28515625" bestFit="1" customWidth="1"/>
    <col min="10245" max="10245" width="22.28515625" bestFit="1" customWidth="1"/>
    <col min="10246" max="10246" width="3.42578125" bestFit="1" customWidth="1"/>
    <col min="10247" max="10247" width="2.28515625" bestFit="1" customWidth="1"/>
    <col min="10248" max="10248" width="22.28515625" bestFit="1" customWidth="1"/>
    <col min="10249" max="10253" width="5.5703125" customWidth="1"/>
    <col min="10254" max="10273" width="0" hidden="1" customWidth="1"/>
    <col min="10274" max="10276" width="3.42578125" bestFit="1" customWidth="1"/>
    <col min="10277" max="10278" width="3" customWidth="1"/>
    <col min="10279" max="10284" width="8.85546875" customWidth="1"/>
    <col min="10286" max="10286" width="9.7109375" customWidth="1"/>
    <col min="10287" max="10287" width="2.7109375" customWidth="1"/>
    <col min="10288" max="10288" width="24.85546875" customWidth="1"/>
    <col min="10289" max="10289" width="2.7109375" customWidth="1"/>
    <col min="10290" max="10290" width="24.85546875" customWidth="1"/>
    <col min="10291" max="10296" width="6" customWidth="1"/>
    <col min="10297" max="10298" width="5.28515625" customWidth="1"/>
    <col min="10300" max="10300" width="2.140625" bestFit="1" customWidth="1"/>
    <col min="10301" max="10301" width="24.28515625" bestFit="1" customWidth="1"/>
    <col min="10302" max="10302" width="2.140625" bestFit="1" customWidth="1"/>
    <col min="10303" max="10303" width="24.28515625" bestFit="1" customWidth="1"/>
    <col min="10304" max="10313" width="3.7109375" customWidth="1"/>
    <col min="10314" max="10314" width="5.7109375" bestFit="1" customWidth="1"/>
    <col min="10315" max="10316" width="3.85546875" customWidth="1"/>
    <col min="10318" max="10321" width="6.28515625" customWidth="1"/>
    <col min="10497" max="10497" width="3" customWidth="1"/>
    <col min="10498" max="10498" width="4" customWidth="1"/>
    <col min="10499" max="10500" width="2.28515625" bestFit="1" customWidth="1"/>
    <col min="10501" max="10501" width="22.28515625" bestFit="1" customWidth="1"/>
    <col min="10502" max="10502" width="3.42578125" bestFit="1" customWidth="1"/>
    <col min="10503" max="10503" width="2.28515625" bestFit="1" customWidth="1"/>
    <col min="10504" max="10504" width="22.28515625" bestFit="1" customWidth="1"/>
    <col min="10505" max="10509" width="5.5703125" customWidth="1"/>
    <col min="10510" max="10529" width="0" hidden="1" customWidth="1"/>
    <col min="10530" max="10532" width="3.42578125" bestFit="1" customWidth="1"/>
    <col min="10533" max="10534" width="3" customWidth="1"/>
    <col min="10535" max="10540" width="8.85546875" customWidth="1"/>
    <col min="10542" max="10542" width="9.7109375" customWidth="1"/>
    <col min="10543" max="10543" width="2.7109375" customWidth="1"/>
    <col min="10544" max="10544" width="24.85546875" customWidth="1"/>
    <col min="10545" max="10545" width="2.7109375" customWidth="1"/>
    <col min="10546" max="10546" width="24.85546875" customWidth="1"/>
    <col min="10547" max="10552" width="6" customWidth="1"/>
    <col min="10553" max="10554" width="5.28515625" customWidth="1"/>
    <col min="10556" max="10556" width="2.140625" bestFit="1" customWidth="1"/>
    <col min="10557" max="10557" width="24.28515625" bestFit="1" customWidth="1"/>
    <col min="10558" max="10558" width="2.140625" bestFit="1" customWidth="1"/>
    <col min="10559" max="10559" width="24.28515625" bestFit="1" customWidth="1"/>
    <col min="10560" max="10569" width="3.7109375" customWidth="1"/>
    <col min="10570" max="10570" width="5.7109375" bestFit="1" customWidth="1"/>
    <col min="10571" max="10572" width="3.85546875" customWidth="1"/>
    <col min="10574" max="10577" width="6.28515625" customWidth="1"/>
    <col min="10753" max="10753" width="3" customWidth="1"/>
    <col min="10754" max="10754" width="4" customWidth="1"/>
    <col min="10755" max="10756" width="2.28515625" bestFit="1" customWidth="1"/>
    <col min="10757" max="10757" width="22.28515625" bestFit="1" customWidth="1"/>
    <col min="10758" max="10758" width="3.42578125" bestFit="1" customWidth="1"/>
    <col min="10759" max="10759" width="2.28515625" bestFit="1" customWidth="1"/>
    <col min="10760" max="10760" width="22.28515625" bestFit="1" customWidth="1"/>
    <col min="10761" max="10765" width="5.5703125" customWidth="1"/>
    <col min="10766" max="10785" width="0" hidden="1" customWidth="1"/>
    <col min="10786" max="10788" width="3.42578125" bestFit="1" customWidth="1"/>
    <col min="10789" max="10790" width="3" customWidth="1"/>
    <col min="10791" max="10796" width="8.85546875" customWidth="1"/>
    <col min="10798" max="10798" width="9.7109375" customWidth="1"/>
    <col min="10799" max="10799" width="2.7109375" customWidth="1"/>
    <col min="10800" max="10800" width="24.85546875" customWidth="1"/>
    <col min="10801" max="10801" width="2.7109375" customWidth="1"/>
    <col min="10802" max="10802" width="24.85546875" customWidth="1"/>
    <col min="10803" max="10808" width="6" customWidth="1"/>
    <col min="10809" max="10810" width="5.28515625" customWidth="1"/>
    <col min="10812" max="10812" width="2.140625" bestFit="1" customWidth="1"/>
    <col min="10813" max="10813" width="24.28515625" bestFit="1" customWidth="1"/>
    <col min="10814" max="10814" width="2.140625" bestFit="1" customWidth="1"/>
    <col min="10815" max="10815" width="24.28515625" bestFit="1" customWidth="1"/>
    <col min="10816" max="10825" width="3.7109375" customWidth="1"/>
    <col min="10826" max="10826" width="5.7109375" bestFit="1" customWidth="1"/>
    <col min="10827" max="10828" width="3.85546875" customWidth="1"/>
    <col min="10830" max="10833" width="6.28515625" customWidth="1"/>
    <col min="11009" max="11009" width="3" customWidth="1"/>
    <col min="11010" max="11010" width="4" customWidth="1"/>
    <col min="11011" max="11012" width="2.28515625" bestFit="1" customWidth="1"/>
    <col min="11013" max="11013" width="22.28515625" bestFit="1" customWidth="1"/>
    <col min="11014" max="11014" width="3.42578125" bestFit="1" customWidth="1"/>
    <col min="11015" max="11015" width="2.28515625" bestFit="1" customWidth="1"/>
    <col min="11016" max="11016" width="22.28515625" bestFit="1" customWidth="1"/>
    <col min="11017" max="11021" width="5.5703125" customWidth="1"/>
    <col min="11022" max="11041" width="0" hidden="1" customWidth="1"/>
    <col min="11042" max="11044" width="3.42578125" bestFit="1" customWidth="1"/>
    <col min="11045" max="11046" width="3" customWidth="1"/>
    <col min="11047" max="11052" width="8.85546875" customWidth="1"/>
    <col min="11054" max="11054" width="9.7109375" customWidth="1"/>
    <col min="11055" max="11055" width="2.7109375" customWidth="1"/>
    <col min="11056" max="11056" width="24.85546875" customWidth="1"/>
    <col min="11057" max="11057" width="2.7109375" customWidth="1"/>
    <col min="11058" max="11058" width="24.85546875" customWidth="1"/>
    <col min="11059" max="11064" width="6" customWidth="1"/>
    <col min="11065" max="11066" width="5.28515625" customWidth="1"/>
    <col min="11068" max="11068" width="2.140625" bestFit="1" customWidth="1"/>
    <col min="11069" max="11069" width="24.28515625" bestFit="1" customWidth="1"/>
    <col min="11070" max="11070" width="2.140625" bestFit="1" customWidth="1"/>
    <col min="11071" max="11071" width="24.28515625" bestFit="1" customWidth="1"/>
    <col min="11072" max="11081" width="3.7109375" customWidth="1"/>
    <col min="11082" max="11082" width="5.7109375" bestFit="1" customWidth="1"/>
    <col min="11083" max="11084" width="3.85546875" customWidth="1"/>
    <col min="11086" max="11089" width="6.28515625" customWidth="1"/>
    <col min="11265" max="11265" width="3" customWidth="1"/>
    <col min="11266" max="11266" width="4" customWidth="1"/>
    <col min="11267" max="11268" width="2.28515625" bestFit="1" customWidth="1"/>
    <col min="11269" max="11269" width="22.28515625" bestFit="1" customWidth="1"/>
    <col min="11270" max="11270" width="3.42578125" bestFit="1" customWidth="1"/>
    <col min="11271" max="11271" width="2.28515625" bestFit="1" customWidth="1"/>
    <col min="11272" max="11272" width="22.28515625" bestFit="1" customWidth="1"/>
    <col min="11273" max="11277" width="5.5703125" customWidth="1"/>
    <col min="11278" max="11297" width="0" hidden="1" customWidth="1"/>
    <col min="11298" max="11300" width="3.42578125" bestFit="1" customWidth="1"/>
    <col min="11301" max="11302" width="3" customWidth="1"/>
    <col min="11303" max="11308" width="8.85546875" customWidth="1"/>
    <col min="11310" max="11310" width="9.7109375" customWidth="1"/>
    <col min="11311" max="11311" width="2.7109375" customWidth="1"/>
    <col min="11312" max="11312" width="24.85546875" customWidth="1"/>
    <col min="11313" max="11313" width="2.7109375" customWidth="1"/>
    <col min="11314" max="11314" width="24.85546875" customWidth="1"/>
    <col min="11315" max="11320" width="6" customWidth="1"/>
    <col min="11321" max="11322" width="5.28515625" customWidth="1"/>
    <col min="11324" max="11324" width="2.140625" bestFit="1" customWidth="1"/>
    <col min="11325" max="11325" width="24.28515625" bestFit="1" customWidth="1"/>
    <col min="11326" max="11326" width="2.140625" bestFit="1" customWidth="1"/>
    <col min="11327" max="11327" width="24.28515625" bestFit="1" customWidth="1"/>
    <col min="11328" max="11337" width="3.7109375" customWidth="1"/>
    <col min="11338" max="11338" width="5.7109375" bestFit="1" customWidth="1"/>
    <col min="11339" max="11340" width="3.85546875" customWidth="1"/>
    <col min="11342" max="11345" width="6.28515625" customWidth="1"/>
    <col min="11521" max="11521" width="3" customWidth="1"/>
    <col min="11522" max="11522" width="4" customWidth="1"/>
    <col min="11523" max="11524" width="2.28515625" bestFit="1" customWidth="1"/>
    <col min="11525" max="11525" width="22.28515625" bestFit="1" customWidth="1"/>
    <col min="11526" max="11526" width="3.42578125" bestFit="1" customWidth="1"/>
    <col min="11527" max="11527" width="2.28515625" bestFit="1" customWidth="1"/>
    <col min="11528" max="11528" width="22.28515625" bestFit="1" customWidth="1"/>
    <col min="11529" max="11533" width="5.5703125" customWidth="1"/>
    <col min="11534" max="11553" width="0" hidden="1" customWidth="1"/>
    <col min="11554" max="11556" width="3.42578125" bestFit="1" customWidth="1"/>
    <col min="11557" max="11558" width="3" customWidth="1"/>
    <col min="11559" max="11564" width="8.85546875" customWidth="1"/>
    <col min="11566" max="11566" width="9.7109375" customWidth="1"/>
    <col min="11567" max="11567" width="2.7109375" customWidth="1"/>
    <col min="11568" max="11568" width="24.85546875" customWidth="1"/>
    <col min="11569" max="11569" width="2.7109375" customWidth="1"/>
    <col min="11570" max="11570" width="24.85546875" customWidth="1"/>
    <col min="11571" max="11576" width="6" customWidth="1"/>
    <col min="11577" max="11578" width="5.28515625" customWidth="1"/>
    <col min="11580" max="11580" width="2.140625" bestFit="1" customWidth="1"/>
    <col min="11581" max="11581" width="24.28515625" bestFit="1" customWidth="1"/>
    <col min="11582" max="11582" width="2.140625" bestFit="1" customWidth="1"/>
    <col min="11583" max="11583" width="24.28515625" bestFit="1" customWidth="1"/>
    <col min="11584" max="11593" width="3.7109375" customWidth="1"/>
    <col min="11594" max="11594" width="5.7109375" bestFit="1" customWidth="1"/>
    <col min="11595" max="11596" width="3.85546875" customWidth="1"/>
    <col min="11598" max="11601" width="6.28515625" customWidth="1"/>
    <col min="11777" max="11777" width="3" customWidth="1"/>
    <col min="11778" max="11778" width="4" customWidth="1"/>
    <col min="11779" max="11780" width="2.28515625" bestFit="1" customWidth="1"/>
    <col min="11781" max="11781" width="22.28515625" bestFit="1" customWidth="1"/>
    <col min="11782" max="11782" width="3.42578125" bestFit="1" customWidth="1"/>
    <col min="11783" max="11783" width="2.28515625" bestFit="1" customWidth="1"/>
    <col min="11784" max="11784" width="22.28515625" bestFit="1" customWidth="1"/>
    <col min="11785" max="11789" width="5.5703125" customWidth="1"/>
    <col min="11790" max="11809" width="0" hidden="1" customWidth="1"/>
    <col min="11810" max="11812" width="3.42578125" bestFit="1" customWidth="1"/>
    <col min="11813" max="11814" width="3" customWidth="1"/>
    <col min="11815" max="11820" width="8.85546875" customWidth="1"/>
    <col min="11822" max="11822" width="9.7109375" customWidth="1"/>
    <col min="11823" max="11823" width="2.7109375" customWidth="1"/>
    <col min="11824" max="11824" width="24.85546875" customWidth="1"/>
    <col min="11825" max="11825" width="2.7109375" customWidth="1"/>
    <col min="11826" max="11826" width="24.85546875" customWidth="1"/>
    <col min="11827" max="11832" width="6" customWidth="1"/>
    <col min="11833" max="11834" width="5.28515625" customWidth="1"/>
    <col min="11836" max="11836" width="2.140625" bestFit="1" customWidth="1"/>
    <col min="11837" max="11837" width="24.28515625" bestFit="1" customWidth="1"/>
    <col min="11838" max="11838" width="2.140625" bestFit="1" customWidth="1"/>
    <col min="11839" max="11839" width="24.28515625" bestFit="1" customWidth="1"/>
    <col min="11840" max="11849" width="3.7109375" customWidth="1"/>
    <col min="11850" max="11850" width="5.7109375" bestFit="1" customWidth="1"/>
    <col min="11851" max="11852" width="3.85546875" customWidth="1"/>
    <col min="11854" max="11857" width="6.28515625" customWidth="1"/>
    <col min="12033" max="12033" width="3" customWidth="1"/>
    <col min="12034" max="12034" width="4" customWidth="1"/>
    <col min="12035" max="12036" width="2.28515625" bestFit="1" customWidth="1"/>
    <col min="12037" max="12037" width="22.28515625" bestFit="1" customWidth="1"/>
    <col min="12038" max="12038" width="3.42578125" bestFit="1" customWidth="1"/>
    <col min="12039" max="12039" width="2.28515625" bestFit="1" customWidth="1"/>
    <col min="12040" max="12040" width="22.28515625" bestFit="1" customWidth="1"/>
    <col min="12041" max="12045" width="5.5703125" customWidth="1"/>
    <col min="12046" max="12065" width="0" hidden="1" customWidth="1"/>
    <col min="12066" max="12068" width="3.42578125" bestFit="1" customWidth="1"/>
    <col min="12069" max="12070" width="3" customWidth="1"/>
    <col min="12071" max="12076" width="8.85546875" customWidth="1"/>
    <col min="12078" max="12078" width="9.7109375" customWidth="1"/>
    <col min="12079" max="12079" width="2.7109375" customWidth="1"/>
    <col min="12080" max="12080" width="24.85546875" customWidth="1"/>
    <col min="12081" max="12081" width="2.7109375" customWidth="1"/>
    <col min="12082" max="12082" width="24.85546875" customWidth="1"/>
    <col min="12083" max="12088" width="6" customWidth="1"/>
    <col min="12089" max="12090" width="5.28515625" customWidth="1"/>
    <col min="12092" max="12092" width="2.140625" bestFit="1" customWidth="1"/>
    <col min="12093" max="12093" width="24.28515625" bestFit="1" customWidth="1"/>
    <col min="12094" max="12094" width="2.140625" bestFit="1" customWidth="1"/>
    <col min="12095" max="12095" width="24.28515625" bestFit="1" customWidth="1"/>
    <col min="12096" max="12105" width="3.7109375" customWidth="1"/>
    <col min="12106" max="12106" width="5.7109375" bestFit="1" customWidth="1"/>
    <col min="12107" max="12108" width="3.85546875" customWidth="1"/>
    <col min="12110" max="12113" width="6.28515625" customWidth="1"/>
    <col min="12289" max="12289" width="3" customWidth="1"/>
    <col min="12290" max="12290" width="4" customWidth="1"/>
    <col min="12291" max="12292" width="2.28515625" bestFit="1" customWidth="1"/>
    <col min="12293" max="12293" width="22.28515625" bestFit="1" customWidth="1"/>
    <col min="12294" max="12294" width="3.42578125" bestFit="1" customWidth="1"/>
    <col min="12295" max="12295" width="2.28515625" bestFit="1" customWidth="1"/>
    <col min="12296" max="12296" width="22.28515625" bestFit="1" customWidth="1"/>
    <col min="12297" max="12301" width="5.5703125" customWidth="1"/>
    <col min="12302" max="12321" width="0" hidden="1" customWidth="1"/>
    <col min="12322" max="12324" width="3.42578125" bestFit="1" customWidth="1"/>
    <col min="12325" max="12326" width="3" customWidth="1"/>
    <col min="12327" max="12332" width="8.85546875" customWidth="1"/>
    <col min="12334" max="12334" width="9.7109375" customWidth="1"/>
    <col min="12335" max="12335" width="2.7109375" customWidth="1"/>
    <col min="12336" max="12336" width="24.85546875" customWidth="1"/>
    <col min="12337" max="12337" width="2.7109375" customWidth="1"/>
    <col min="12338" max="12338" width="24.85546875" customWidth="1"/>
    <col min="12339" max="12344" width="6" customWidth="1"/>
    <col min="12345" max="12346" width="5.28515625" customWidth="1"/>
    <col min="12348" max="12348" width="2.140625" bestFit="1" customWidth="1"/>
    <col min="12349" max="12349" width="24.28515625" bestFit="1" customWidth="1"/>
    <col min="12350" max="12350" width="2.140625" bestFit="1" customWidth="1"/>
    <col min="12351" max="12351" width="24.28515625" bestFit="1" customWidth="1"/>
    <col min="12352" max="12361" width="3.7109375" customWidth="1"/>
    <col min="12362" max="12362" width="5.7109375" bestFit="1" customWidth="1"/>
    <col min="12363" max="12364" width="3.85546875" customWidth="1"/>
    <col min="12366" max="12369" width="6.28515625" customWidth="1"/>
    <col min="12545" max="12545" width="3" customWidth="1"/>
    <col min="12546" max="12546" width="4" customWidth="1"/>
    <col min="12547" max="12548" width="2.28515625" bestFit="1" customWidth="1"/>
    <col min="12549" max="12549" width="22.28515625" bestFit="1" customWidth="1"/>
    <col min="12550" max="12550" width="3.42578125" bestFit="1" customWidth="1"/>
    <col min="12551" max="12551" width="2.28515625" bestFit="1" customWidth="1"/>
    <col min="12552" max="12552" width="22.28515625" bestFit="1" customWidth="1"/>
    <col min="12553" max="12557" width="5.5703125" customWidth="1"/>
    <col min="12558" max="12577" width="0" hidden="1" customWidth="1"/>
    <col min="12578" max="12580" width="3.42578125" bestFit="1" customWidth="1"/>
    <col min="12581" max="12582" width="3" customWidth="1"/>
    <col min="12583" max="12588" width="8.85546875" customWidth="1"/>
    <col min="12590" max="12590" width="9.7109375" customWidth="1"/>
    <col min="12591" max="12591" width="2.7109375" customWidth="1"/>
    <col min="12592" max="12592" width="24.85546875" customWidth="1"/>
    <col min="12593" max="12593" width="2.7109375" customWidth="1"/>
    <col min="12594" max="12594" width="24.85546875" customWidth="1"/>
    <col min="12595" max="12600" width="6" customWidth="1"/>
    <col min="12601" max="12602" width="5.28515625" customWidth="1"/>
    <col min="12604" max="12604" width="2.140625" bestFit="1" customWidth="1"/>
    <col min="12605" max="12605" width="24.28515625" bestFit="1" customWidth="1"/>
    <col min="12606" max="12606" width="2.140625" bestFit="1" customWidth="1"/>
    <col min="12607" max="12607" width="24.28515625" bestFit="1" customWidth="1"/>
    <col min="12608" max="12617" width="3.7109375" customWidth="1"/>
    <col min="12618" max="12618" width="5.7109375" bestFit="1" customWidth="1"/>
    <col min="12619" max="12620" width="3.85546875" customWidth="1"/>
    <col min="12622" max="12625" width="6.28515625" customWidth="1"/>
    <col min="12801" max="12801" width="3" customWidth="1"/>
    <col min="12802" max="12802" width="4" customWidth="1"/>
    <col min="12803" max="12804" width="2.28515625" bestFit="1" customWidth="1"/>
    <col min="12805" max="12805" width="22.28515625" bestFit="1" customWidth="1"/>
    <col min="12806" max="12806" width="3.42578125" bestFit="1" customWidth="1"/>
    <col min="12807" max="12807" width="2.28515625" bestFit="1" customWidth="1"/>
    <col min="12808" max="12808" width="22.28515625" bestFit="1" customWidth="1"/>
    <col min="12809" max="12813" width="5.5703125" customWidth="1"/>
    <col min="12814" max="12833" width="0" hidden="1" customWidth="1"/>
    <col min="12834" max="12836" width="3.42578125" bestFit="1" customWidth="1"/>
    <col min="12837" max="12838" width="3" customWidth="1"/>
    <col min="12839" max="12844" width="8.85546875" customWidth="1"/>
    <col min="12846" max="12846" width="9.7109375" customWidth="1"/>
    <col min="12847" max="12847" width="2.7109375" customWidth="1"/>
    <col min="12848" max="12848" width="24.85546875" customWidth="1"/>
    <col min="12849" max="12849" width="2.7109375" customWidth="1"/>
    <col min="12850" max="12850" width="24.85546875" customWidth="1"/>
    <col min="12851" max="12856" width="6" customWidth="1"/>
    <col min="12857" max="12858" width="5.28515625" customWidth="1"/>
    <col min="12860" max="12860" width="2.140625" bestFit="1" customWidth="1"/>
    <col min="12861" max="12861" width="24.28515625" bestFit="1" customWidth="1"/>
    <col min="12862" max="12862" width="2.140625" bestFit="1" customWidth="1"/>
    <col min="12863" max="12863" width="24.28515625" bestFit="1" customWidth="1"/>
    <col min="12864" max="12873" width="3.7109375" customWidth="1"/>
    <col min="12874" max="12874" width="5.7109375" bestFit="1" customWidth="1"/>
    <col min="12875" max="12876" width="3.85546875" customWidth="1"/>
    <col min="12878" max="12881" width="6.28515625" customWidth="1"/>
    <col min="13057" max="13057" width="3" customWidth="1"/>
    <col min="13058" max="13058" width="4" customWidth="1"/>
    <col min="13059" max="13060" width="2.28515625" bestFit="1" customWidth="1"/>
    <col min="13061" max="13061" width="22.28515625" bestFit="1" customWidth="1"/>
    <col min="13062" max="13062" width="3.42578125" bestFit="1" customWidth="1"/>
    <col min="13063" max="13063" width="2.28515625" bestFit="1" customWidth="1"/>
    <col min="13064" max="13064" width="22.28515625" bestFit="1" customWidth="1"/>
    <col min="13065" max="13069" width="5.5703125" customWidth="1"/>
    <col min="13070" max="13089" width="0" hidden="1" customWidth="1"/>
    <col min="13090" max="13092" width="3.42578125" bestFit="1" customWidth="1"/>
    <col min="13093" max="13094" width="3" customWidth="1"/>
    <col min="13095" max="13100" width="8.85546875" customWidth="1"/>
    <col min="13102" max="13102" width="9.7109375" customWidth="1"/>
    <col min="13103" max="13103" width="2.7109375" customWidth="1"/>
    <col min="13104" max="13104" width="24.85546875" customWidth="1"/>
    <col min="13105" max="13105" width="2.7109375" customWidth="1"/>
    <col min="13106" max="13106" width="24.85546875" customWidth="1"/>
    <col min="13107" max="13112" width="6" customWidth="1"/>
    <col min="13113" max="13114" width="5.28515625" customWidth="1"/>
    <col min="13116" max="13116" width="2.140625" bestFit="1" customWidth="1"/>
    <col min="13117" max="13117" width="24.28515625" bestFit="1" customWidth="1"/>
    <col min="13118" max="13118" width="2.140625" bestFit="1" customWidth="1"/>
    <col min="13119" max="13119" width="24.28515625" bestFit="1" customWidth="1"/>
    <col min="13120" max="13129" width="3.7109375" customWidth="1"/>
    <col min="13130" max="13130" width="5.7109375" bestFit="1" customWidth="1"/>
    <col min="13131" max="13132" width="3.85546875" customWidth="1"/>
    <col min="13134" max="13137" width="6.28515625" customWidth="1"/>
    <col min="13313" max="13313" width="3" customWidth="1"/>
    <col min="13314" max="13314" width="4" customWidth="1"/>
    <col min="13315" max="13316" width="2.28515625" bestFit="1" customWidth="1"/>
    <col min="13317" max="13317" width="22.28515625" bestFit="1" customWidth="1"/>
    <col min="13318" max="13318" width="3.42578125" bestFit="1" customWidth="1"/>
    <col min="13319" max="13319" width="2.28515625" bestFit="1" customWidth="1"/>
    <col min="13320" max="13320" width="22.28515625" bestFit="1" customWidth="1"/>
    <col min="13321" max="13325" width="5.5703125" customWidth="1"/>
    <col min="13326" max="13345" width="0" hidden="1" customWidth="1"/>
    <col min="13346" max="13348" width="3.42578125" bestFit="1" customWidth="1"/>
    <col min="13349" max="13350" width="3" customWidth="1"/>
    <col min="13351" max="13356" width="8.85546875" customWidth="1"/>
    <col min="13358" max="13358" width="9.7109375" customWidth="1"/>
    <col min="13359" max="13359" width="2.7109375" customWidth="1"/>
    <col min="13360" max="13360" width="24.85546875" customWidth="1"/>
    <col min="13361" max="13361" width="2.7109375" customWidth="1"/>
    <col min="13362" max="13362" width="24.85546875" customWidth="1"/>
    <col min="13363" max="13368" width="6" customWidth="1"/>
    <col min="13369" max="13370" width="5.28515625" customWidth="1"/>
    <col min="13372" max="13372" width="2.140625" bestFit="1" customWidth="1"/>
    <col min="13373" max="13373" width="24.28515625" bestFit="1" customWidth="1"/>
    <col min="13374" max="13374" width="2.140625" bestFit="1" customWidth="1"/>
    <col min="13375" max="13375" width="24.28515625" bestFit="1" customWidth="1"/>
    <col min="13376" max="13385" width="3.7109375" customWidth="1"/>
    <col min="13386" max="13386" width="5.7109375" bestFit="1" customWidth="1"/>
    <col min="13387" max="13388" width="3.85546875" customWidth="1"/>
    <col min="13390" max="13393" width="6.28515625" customWidth="1"/>
    <col min="13569" max="13569" width="3" customWidth="1"/>
    <col min="13570" max="13570" width="4" customWidth="1"/>
    <col min="13571" max="13572" width="2.28515625" bestFit="1" customWidth="1"/>
    <col min="13573" max="13573" width="22.28515625" bestFit="1" customWidth="1"/>
    <col min="13574" max="13574" width="3.42578125" bestFit="1" customWidth="1"/>
    <col min="13575" max="13575" width="2.28515625" bestFit="1" customWidth="1"/>
    <col min="13576" max="13576" width="22.28515625" bestFit="1" customWidth="1"/>
    <col min="13577" max="13581" width="5.5703125" customWidth="1"/>
    <col min="13582" max="13601" width="0" hidden="1" customWidth="1"/>
    <col min="13602" max="13604" width="3.42578125" bestFit="1" customWidth="1"/>
    <col min="13605" max="13606" width="3" customWidth="1"/>
    <col min="13607" max="13612" width="8.85546875" customWidth="1"/>
    <col min="13614" max="13614" width="9.7109375" customWidth="1"/>
    <col min="13615" max="13615" width="2.7109375" customWidth="1"/>
    <col min="13616" max="13616" width="24.85546875" customWidth="1"/>
    <col min="13617" max="13617" width="2.7109375" customWidth="1"/>
    <col min="13618" max="13618" width="24.85546875" customWidth="1"/>
    <col min="13619" max="13624" width="6" customWidth="1"/>
    <col min="13625" max="13626" width="5.28515625" customWidth="1"/>
    <col min="13628" max="13628" width="2.140625" bestFit="1" customWidth="1"/>
    <col min="13629" max="13629" width="24.28515625" bestFit="1" customWidth="1"/>
    <col min="13630" max="13630" width="2.140625" bestFit="1" customWidth="1"/>
    <col min="13631" max="13631" width="24.28515625" bestFit="1" customWidth="1"/>
    <col min="13632" max="13641" width="3.7109375" customWidth="1"/>
    <col min="13642" max="13642" width="5.7109375" bestFit="1" customWidth="1"/>
    <col min="13643" max="13644" width="3.85546875" customWidth="1"/>
    <col min="13646" max="13649" width="6.28515625" customWidth="1"/>
    <col min="13825" max="13825" width="3" customWidth="1"/>
    <col min="13826" max="13826" width="4" customWidth="1"/>
    <col min="13827" max="13828" width="2.28515625" bestFit="1" customWidth="1"/>
    <col min="13829" max="13829" width="22.28515625" bestFit="1" customWidth="1"/>
    <col min="13830" max="13830" width="3.42578125" bestFit="1" customWidth="1"/>
    <col min="13831" max="13831" width="2.28515625" bestFit="1" customWidth="1"/>
    <col min="13832" max="13832" width="22.28515625" bestFit="1" customWidth="1"/>
    <col min="13833" max="13837" width="5.5703125" customWidth="1"/>
    <col min="13838" max="13857" width="0" hidden="1" customWidth="1"/>
    <col min="13858" max="13860" width="3.42578125" bestFit="1" customWidth="1"/>
    <col min="13861" max="13862" width="3" customWidth="1"/>
    <col min="13863" max="13868" width="8.85546875" customWidth="1"/>
    <col min="13870" max="13870" width="9.7109375" customWidth="1"/>
    <col min="13871" max="13871" width="2.7109375" customWidth="1"/>
    <col min="13872" max="13872" width="24.85546875" customWidth="1"/>
    <col min="13873" max="13873" width="2.7109375" customWidth="1"/>
    <col min="13874" max="13874" width="24.85546875" customWidth="1"/>
    <col min="13875" max="13880" width="6" customWidth="1"/>
    <col min="13881" max="13882" width="5.28515625" customWidth="1"/>
    <col min="13884" max="13884" width="2.140625" bestFit="1" customWidth="1"/>
    <col min="13885" max="13885" width="24.28515625" bestFit="1" customWidth="1"/>
    <col min="13886" max="13886" width="2.140625" bestFit="1" customWidth="1"/>
    <col min="13887" max="13887" width="24.28515625" bestFit="1" customWidth="1"/>
    <col min="13888" max="13897" width="3.7109375" customWidth="1"/>
    <col min="13898" max="13898" width="5.7109375" bestFit="1" customWidth="1"/>
    <col min="13899" max="13900" width="3.85546875" customWidth="1"/>
    <col min="13902" max="13905" width="6.28515625" customWidth="1"/>
    <col min="14081" max="14081" width="3" customWidth="1"/>
    <col min="14082" max="14082" width="4" customWidth="1"/>
    <col min="14083" max="14084" width="2.28515625" bestFit="1" customWidth="1"/>
    <col min="14085" max="14085" width="22.28515625" bestFit="1" customWidth="1"/>
    <col min="14086" max="14086" width="3.42578125" bestFit="1" customWidth="1"/>
    <col min="14087" max="14087" width="2.28515625" bestFit="1" customWidth="1"/>
    <col min="14088" max="14088" width="22.28515625" bestFit="1" customWidth="1"/>
    <col min="14089" max="14093" width="5.5703125" customWidth="1"/>
    <col min="14094" max="14113" width="0" hidden="1" customWidth="1"/>
    <col min="14114" max="14116" width="3.42578125" bestFit="1" customWidth="1"/>
    <col min="14117" max="14118" width="3" customWidth="1"/>
    <col min="14119" max="14124" width="8.85546875" customWidth="1"/>
    <col min="14126" max="14126" width="9.7109375" customWidth="1"/>
    <col min="14127" max="14127" width="2.7109375" customWidth="1"/>
    <col min="14128" max="14128" width="24.85546875" customWidth="1"/>
    <col min="14129" max="14129" width="2.7109375" customWidth="1"/>
    <col min="14130" max="14130" width="24.85546875" customWidth="1"/>
    <col min="14131" max="14136" width="6" customWidth="1"/>
    <col min="14137" max="14138" width="5.28515625" customWidth="1"/>
    <col min="14140" max="14140" width="2.140625" bestFit="1" customWidth="1"/>
    <col min="14141" max="14141" width="24.28515625" bestFit="1" customWidth="1"/>
    <col min="14142" max="14142" width="2.140625" bestFit="1" customWidth="1"/>
    <col min="14143" max="14143" width="24.28515625" bestFit="1" customWidth="1"/>
    <col min="14144" max="14153" width="3.7109375" customWidth="1"/>
    <col min="14154" max="14154" width="5.7109375" bestFit="1" customWidth="1"/>
    <col min="14155" max="14156" width="3.85546875" customWidth="1"/>
    <col min="14158" max="14161" width="6.28515625" customWidth="1"/>
    <col min="14337" max="14337" width="3" customWidth="1"/>
    <col min="14338" max="14338" width="4" customWidth="1"/>
    <col min="14339" max="14340" width="2.28515625" bestFit="1" customWidth="1"/>
    <col min="14341" max="14341" width="22.28515625" bestFit="1" customWidth="1"/>
    <col min="14342" max="14342" width="3.42578125" bestFit="1" customWidth="1"/>
    <col min="14343" max="14343" width="2.28515625" bestFit="1" customWidth="1"/>
    <col min="14344" max="14344" width="22.28515625" bestFit="1" customWidth="1"/>
    <col min="14345" max="14349" width="5.5703125" customWidth="1"/>
    <col min="14350" max="14369" width="0" hidden="1" customWidth="1"/>
    <col min="14370" max="14372" width="3.42578125" bestFit="1" customWidth="1"/>
    <col min="14373" max="14374" width="3" customWidth="1"/>
    <col min="14375" max="14380" width="8.85546875" customWidth="1"/>
    <col min="14382" max="14382" width="9.7109375" customWidth="1"/>
    <col min="14383" max="14383" width="2.7109375" customWidth="1"/>
    <col min="14384" max="14384" width="24.85546875" customWidth="1"/>
    <col min="14385" max="14385" width="2.7109375" customWidth="1"/>
    <col min="14386" max="14386" width="24.85546875" customWidth="1"/>
    <col min="14387" max="14392" width="6" customWidth="1"/>
    <col min="14393" max="14394" width="5.28515625" customWidth="1"/>
    <col min="14396" max="14396" width="2.140625" bestFit="1" customWidth="1"/>
    <col min="14397" max="14397" width="24.28515625" bestFit="1" customWidth="1"/>
    <col min="14398" max="14398" width="2.140625" bestFit="1" customWidth="1"/>
    <col min="14399" max="14399" width="24.28515625" bestFit="1" customWidth="1"/>
    <col min="14400" max="14409" width="3.7109375" customWidth="1"/>
    <col min="14410" max="14410" width="5.7109375" bestFit="1" customWidth="1"/>
    <col min="14411" max="14412" width="3.85546875" customWidth="1"/>
    <col min="14414" max="14417" width="6.28515625" customWidth="1"/>
    <col min="14593" max="14593" width="3" customWidth="1"/>
    <col min="14594" max="14594" width="4" customWidth="1"/>
    <col min="14595" max="14596" width="2.28515625" bestFit="1" customWidth="1"/>
    <col min="14597" max="14597" width="22.28515625" bestFit="1" customWidth="1"/>
    <col min="14598" max="14598" width="3.42578125" bestFit="1" customWidth="1"/>
    <col min="14599" max="14599" width="2.28515625" bestFit="1" customWidth="1"/>
    <col min="14600" max="14600" width="22.28515625" bestFit="1" customWidth="1"/>
    <col min="14601" max="14605" width="5.5703125" customWidth="1"/>
    <col min="14606" max="14625" width="0" hidden="1" customWidth="1"/>
    <col min="14626" max="14628" width="3.42578125" bestFit="1" customWidth="1"/>
    <col min="14629" max="14630" width="3" customWidth="1"/>
    <col min="14631" max="14636" width="8.85546875" customWidth="1"/>
    <col min="14638" max="14638" width="9.7109375" customWidth="1"/>
    <col min="14639" max="14639" width="2.7109375" customWidth="1"/>
    <col min="14640" max="14640" width="24.85546875" customWidth="1"/>
    <col min="14641" max="14641" width="2.7109375" customWidth="1"/>
    <col min="14642" max="14642" width="24.85546875" customWidth="1"/>
    <col min="14643" max="14648" width="6" customWidth="1"/>
    <col min="14649" max="14650" width="5.28515625" customWidth="1"/>
    <col min="14652" max="14652" width="2.140625" bestFit="1" customWidth="1"/>
    <col min="14653" max="14653" width="24.28515625" bestFit="1" customWidth="1"/>
    <col min="14654" max="14654" width="2.140625" bestFit="1" customWidth="1"/>
    <col min="14655" max="14655" width="24.28515625" bestFit="1" customWidth="1"/>
    <col min="14656" max="14665" width="3.7109375" customWidth="1"/>
    <col min="14666" max="14666" width="5.7109375" bestFit="1" customWidth="1"/>
    <col min="14667" max="14668" width="3.85546875" customWidth="1"/>
    <col min="14670" max="14673" width="6.28515625" customWidth="1"/>
    <col min="14849" max="14849" width="3" customWidth="1"/>
    <col min="14850" max="14850" width="4" customWidth="1"/>
    <col min="14851" max="14852" width="2.28515625" bestFit="1" customWidth="1"/>
    <col min="14853" max="14853" width="22.28515625" bestFit="1" customWidth="1"/>
    <col min="14854" max="14854" width="3.42578125" bestFit="1" customWidth="1"/>
    <col min="14855" max="14855" width="2.28515625" bestFit="1" customWidth="1"/>
    <col min="14856" max="14856" width="22.28515625" bestFit="1" customWidth="1"/>
    <col min="14857" max="14861" width="5.5703125" customWidth="1"/>
    <col min="14862" max="14881" width="0" hidden="1" customWidth="1"/>
    <col min="14882" max="14884" width="3.42578125" bestFit="1" customWidth="1"/>
    <col min="14885" max="14886" width="3" customWidth="1"/>
    <col min="14887" max="14892" width="8.85546875" customWidth="1"/>
    <col min="14894" max="14894" width="9.7109375" customWidth="1"/>
    <col min="14895" max="14895" width="2.7109375" customWidth="1"/>
    <col min="14896" max="14896" width="24.85546875" customWidth="1"/>
    <col min="14897" max="14897" width="2.7109375" customWidth="1"/>
    <col min="14898" max="14898" width="24.85546875" customWidth="1"/>
    <col min="14899" max="14904" width="6" customWidth="1"/>
    <col min="14905" max="14906" width="5.28515625" customWidth="1"/>
    <col min="14908" max="14908" width="2.140625" bestFit="1" customWidth="1"/>
    <col min="14909" max="14909" width="24.28515625" bestFit="1" customWidth="1"/>
    <col min="14910" max="14910" width="2.140625" bestFit="1" customWidth="1"/>
    <col min="14911" max="14911" width="24.28515625" bestFit="1" customWidth="1"/>
    <col min="14912" max="14921" width="3.7109375" customWidth="1"/>
    <col min="14922" max="14922" width="5.7109375" bestFit="1" customWidth="1"/>
    <col min="14923" max="14924" width="3.85546875" customWidth="1"/>
    <col min="14926" max="14929" width="6.28515625" customWidth="1"/>
    <col min="15105" max="15105" width="3" customWidth="1"/>
    <col min="15106" max="15106" width="4" customWidth="1"/>
    <col min="15107" max="15108" width="2.28515625" bestFit="1" customWidth="1"/>
    <col min="15109" max="15109" width="22.28515625" bestFit="1" customWidth="1"/>
    <col min="15110" max="15110" width="3.42578125" bestFit="1" customWidth="1"/>
    <col min="15111" max="15111" width="2.28515625" bestFit="1" customWidth="1"/>
    <col min="15112" max="15112" width="22.28515625" bestFit="1" customWidth="1"/>
    <col min="15113" max="15117" width="5.5703125" customWidth="1"/>
    <col min="15118" max="15137" width="0" hidden="1" customWidth="1"/>
    <col min="15138" max="15140" width="3.42578125" bestFit="1" customWidth="1"/>
    <col min="15141" max="15142" width="3" customWidth="1"/>
    <col min="15143" max="15148" width="8.85546875" customWidth="1"/>
    <col min="15150" max="15150" width="9.7109375" customWidth="1"/>
    <col min="15151" max="15151" width="2.7109375" customWidth="1"/>
    <col min="15152" max="15152" width="24.85546875" customWidth="1"/>
    <col min="15153" max="15153" width="2.7109375" customWidth="1"/>
    <col min="15154" max="15154" width="24.85546875" customWidth="1"/>
    <col min="15155" max="15160" width="6" customWidth="1"/>
    <col min="15161" max="15162" width="5.28515625" customWidth="1"/>
    <col min="15164" max="15164" width="2.140625" bestFit="1" customWidth="1"/>
    <col min="15165" max="15165" width="24.28515625" bestFit="1" customWidth="1"/>
    <col min="15166" max="15166" width="2.140625" bestFit="1" customWidth="1"/>
    <col min="15167" max="15167" width="24.28515625" bestFit="1" customWidth="1"/>
    <col min="15168" max="15177" width="3.7109375" customWidth="1"/>
    <col min="15178" max="15178" width="5.7109375" bestFit="1" customWidth="1"/>
    <col min="15179" max="15180" width="3.85546875" customWidth="1"/>
    <col min="15182" max="15185" width="6.28515625" customWidth="1"/>
    <col min="15361" max="15361" width="3" customWidth="1"/>
    <col min="15362" max="15362" width="4" customWidth="1"/>
    <col min="15363" max="15364" width="2.28515625" bestFit="1" customWidth="1"/>
    <col min="15365" max="15365" width="22.28515625" bestFit="1" customWidth="1"/>
    <col min="15366" max="15366" width="3.42578125" bestFit="1" customWidth="1"/>
    <col min="15367" max="15367" width="2.28515625" bestFit="1" customWidth="1"/>
    <col min="15368" max="15368" width="22.28515625" bestFit="1" customWidth="1"/>
    <col min="15369" max="15373" width="5.5703125" customWidth="1"/>
    <col min="15374" max="15393" width="0" hidden="1" customWidth="1"/>
    <col min="15394" max="15396" width="3.42578125" bestFit="1" customWidth="1"/>
    <col min="15397" max="15398" width="3" customWidth="1"/>
    <col min="15399" max="15404" width="8.85546875" customWidth="1"/>
    <col min="15406" max="15406" width="9.7109375" customWidth="1"/>
    <col min="15407" max="15407" width="2.7109375" customWidth="1"/>
    <col min="15408" max="15408" width="24.85546875" customWidth="1"/>
    <col min="15409" max="15409" width="2.7109375" customWidth="1"/>
    <col min="15410" max="15410" width="24.85546875" customWidth="1"/>
    <col min="15411" max="15416" width="6" customWidth="1"/>
    <col min="15417" max="15418" width="5.28515625" customWidth="1"/>
    <col min="15420" max="15420" width="2.140625" bestFit="1" customWidth="1"/>
    <col min="15421" max="15421" width="24.28515625" bestFit="1" customWidth="1"/>
    <col min="15422" max="15422" width="2.140625" bestFit="1" customWidth="1"/>
    <col min="15423" max="15423" width="24.28515625" bestFit="1" customWidth="1"/>
    <col min="15424" max="15433" width="3.7109375" customWidth="1"/>
    <col min="15434" max="15434" width="5.7109375" bestFit="1" customWidth="1"/>
    <col min="15435" max="15436" width="3.85546875" customWidth="1"/>
    <col min="15438" max="15441" width="6.28515625" customWidth="1"/>
    <col min="15617" max="15617" width="3" customWidth="1"/>
    <col min="15618" max="15618" width="4" customWidth="1"/>
    <col min="15619" max="15620" width="2.28515625" bestFit="1" customWidth="1"/>
    <col min="15621" max="15621" width="22.28515625" bestFit="1" customWidth="1"/>
    <col min="15622" max="15622" width="3.42578125" bestFit="1" customWidth="1"/>
    <col min="15623" max="15623" width="2.28515625" bestFit="1" customWidth="1"/>
    <col min="15624" max="15624" width="22.28515625" bestFit="1" customWidth="1"/>
    <col min="15625" max="15629" width="5.5703125" customWidth="1"/>
    <col min="15630" max="15649" width="0" hidden="1" customWidth="1"/>
    <col min="15650" max="15652" width="3.42578125" bestFit="1" customWidth="1"/>
    <col min="15653" max="15654" width="3" customWidth="1"/>
    <col min="15655" max="15660" width="8.85546875" customWidth="1"/>
    <col min="15662" max="15662" width="9.7109375" customWidth="1"/>
    <col min="15663" max="15663" width="2.7109375" customWidth="1"/>
    <col min="15664" max="15664" width="24.85546875" customWidth="1"/>
    <col min="15665" max="15665" width="2.7109375" customWidth="1"/>
    <col min="15666" max="15666" width="24.85546875" customWidth="1"/>
    <col min="15667" max="15672" width="6" customWidth="1"/>
    <col min="15673" max="15674" width="5.28515625" customWidth="1"/>
    <col min="15676" max="15676" width="2.140625" bestFit="1" customWidth="1"/>
    <col min="15677" max="15677" width="24.28515625" bestFit="1" customWidth="1"/>
    <col min="15678" max="15678" width="2.140625" bestFit="1" customWidth="1"/>
    <col min="15679" max="15679" width="24.28515625" bestFit="1" customWidth="1"/>
    <col min="15680" max="15689" width="3.7109375" customWidth="1"/>
    <col min="15690" max="15690" width="5.7109375" bestFit="1" customWidth="1"/>
    <col min="15691" max="15692" width="3.85546875" customWidth="1"/>
    <col min="15694" max="15697" width="6.28515625" customWidth="1"/>
    <col min="15873" max="15873" width="3" customWidth="1"/>
    <col min="15874" max="15874" width="4" customWidth="1"/>
    <col min="15875" max="15876" width="2.28515625" bestFit="1" customWidth="1"/>
    <col min="15877" max="15877" width="22.28515625" bestFit="1" customWidth="1"/>
    <col min="15878" max="15878" width="3.42578125" bestFit="1" customWidth="1"/>
    <col min="15879" max="15879" width="2.28515625" bestFit="1" customWidth="1"/>
    <col min="15880" max="15880" width="22.28515625" bestFit="1" customWidth="1"/>
    <col min="15881" max="15885" width="5.5703125" customWidth="1"/>
    <col min="15886" max="15905" width="0" hidden="1" customWidth="1"/>
    <col min="15906" max="15908" width="3.42578125" bestFit="1" customWidth="1"/>
    <col min="15909" max="15910" width="3" customWidth="1"/>
    <col min="15911" max="15916" width="8.85546875" customWidth="1"/>
    <col min="15918" max="15918" width="9.7109375" customWidth="1"/>
    <col min="15919" max="15919" width="2.7109375" customWidth="1"/>
    <col min="15920" max="15920" width="24.85546875" customWidth="1"/>
    <col min="15921" max="15921" width="2.7109375" customWidth="1"/>
    <col min="15922" max="15922" width="24.85546875" customWidth="1"/>
    <col min="15923" max="15928" width="6" customWidth="1"/>
    <col min="15929" max="15930" width="5.28515625" customWidth="1"/>
    <col min="15932" max="15932" width="2.140625" bestFit="1" customWidth="1"/>
    <col min="15933" max="15933" width="24.28515625" bestFit="1" customWidth="1"/>
    <col min="15934" max="15934" width="2.140625" bestFit="1" customWidth="1"/>
    <col min="15935" max="15935" width="24.28515625" bestFit="1" customWidth="1"/>
    <col min="15936" max="15945" width="3.7109375" customWidth="1"/>
    <col min="15946" max="15946" width="5.7109375" bestFit="1" customWidth="1"/>
    <col min="15947" max="15948" width="3.85546875" customWidth="1"/>
    <col min="15950" max="15953" width="6.28515625" customWidth="1"/>
    <col min="16129" max="16129" width="3" customWidth="1"/>
    <col min="16130" max="16130" width="4" customWidth="1"/>
    <col min="16131" max="16132" width="2.28515625" bestFit="1" customWidth="1"/>
    <col min="16133" max="16133" width="22.28515625" bestFit="1" customWidth="1"/>
    <col min="16134" max="16134" width="3.42578125" bestFit="1" customWidth="1"/>
    <col min="16135" max="16135" width="2.28515625" bestFit="1" customWidth="1"/>
    <col min="16136" max="16136" width="22.28515625" bestFit="1" customWidth="1"/>
    <col min="16137" max="16141" width="5.5703125" customWidth="1"/>
    <col min="16142" max="16161" width="0" hidden="1" customWidth="1"/>
    <col min="16162" max="16164" width="3.42578125" bestFit="1" customWidth="1"/>
    <col min="16165" max="16166" width="3" customWidth="1"/>
    <col min="16167" max="16172" width="8.85546875" customWidth="1"/>
    <col min="16174" max="16174" width="9.7109375" customWidth="1"/>
    <col min="16175" max="16175" width="2.7109375" customWidth="1"/>
    <col min="16176" max="16176" width="24.85546875" customWidth="1"/>
    <col min="16177" max="16177" width="2.7109375" customWidth="1"/>
    <col min="16178" max="16178" width="24.85546875" customWidth="1"/>
    <col min="16179" max="16184" width="6" customWidth="1"/>
    <col min="16185" max="16186" width="5.28515625" customWidth="1"/>
    <col min="16188" max="16188" width="2.140625" bestFit="1" customWidth="1"/>
    <col min="16189" max="16189" width="24.28515625" bestFit="1" customWidth="1"/>
    <col min="16190" max="16190" width="2.140625" bestFit="1" customWidth="1"/>
    <col min="16191" max="16191" width="24.28515625" bestFit="1" customWidth="1"/>
    <col min="16192" max="16201" width="3.7109375" customWidth="1"/>
    <col min="16202" max="16202" width="5.7109375" bestFit="1" customWidth="1"/>
    <col min="16203" max="16204" width="3.85546875" customWidth="1"/>
    <col min="16206" max="16209" width="6.28515625" customWidth="1"/>
  </cols>
  <sheetData>
    <row r="1" spans="1:88" s="106" customFormat="1">
      <c r="B1" s="106">
        <v>1</v>
      </c>
      <c r="C1" s="106">
        <v>2</v>
      </c>
      <c r="D1" s="106">
        <v>3</v>
      </c>
      <c r="E1" s="106">
        <v>4</v>
      </c>
      <c r="F1" s="106">
        <v>5</v>
      </c>
      <c r="G1" s="106">
        <v>6</v>
      </c>
      <c r="H1" s="106">
        <v>7</v>
      </c>
      <c r="I1" s="107">
        <v>8</v>
      </c>
      <c r="J1" s="107">
        <v>9</v>
      </c>
      <c r="K1" s="107">
        <v>10</v>
      </c>
      <c r="L1" s="107">
        <v>11</v>
      </c>
      <c r="M1" s="107">
        <v>12</v>
      </c>
      <c r="N1" s="106">
        <v>13</v>
      </c>
      <c r="O1" s="106">
        <v>14</v>
      </c>
      <c r="P1" s="106">
        <v>15</v>
      </c>
      <c r="Q1" s="106">
        <v>16</v>
      </c>
      <c r="R1" s="106">
        <v>17</v>
      </c>
      <c r="S1" s="106">
        <v>18</v>
      </c>
      <c r="T1" s="106">
        <v>19</v>
      </c>
      <c r="U1" s="106">
        <v>20</v>
      </c>
      <c r="V1" s="106">
        <v>21</v>
      </c>
      <c r="W1" s="106">
        <v>22</v>
      </c>
      <c r="X1" s="106">
        <v>23</v>
      </c>
      <c r="Y1" s="106">
        <v>24</v>
      </c>
      <c r="Z1" s="106">
        <v>25</v>
      </c>
      <c r="AA1" s="106">
        <v>26</v>
      </c>
      <c r="AB1" s="106">
        <v>27</v>
      </c>
      <c r="AC1" s="106">
        <v>28</v>
      </c>
      <c r="AD1" s="106">
        <v>29</v>
      </c>
      <c r="AE1" s="106">
        <v>30</v>
      </c>
      <c r="AF1" s="106">
        <v>31</v>
      </c>
      <c r="AG1" s="106">
        <v>32</v>
      </c>
      <c r="AH1" s="106">
        <v>33</v>
      </c>
      <c r="AI1" s="106">
        <v>34</v>
      </c>
      <c r="AJ1" s="106">
        <v>35</v>
      </c>
      <c r="AK1" s="106">
        <v>36</v>
      </c>
      <c r="AL1" s="106">
        <v>37</v>
      </c>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s="109"/>
      <c r="CG1" s="109"/>
      <c r="CH1"/>
      <c r="CI1"/>
      <c r="CJ1"/>
    </row>
    <row r="2" spans="1:88" s="109" customFormat="1">
      <c r="E2" s="110" t="s">
        <v>130</v>
      </c>
      <c r="H2" s="110" t="s">
        <v>131</v>
      </c>
      <c r="I2" s="111">
        <v>1</v>
      </c>
      <c r="J2" s="112">
        <v>2</v>
      </c>
      <c r="K2" s="112">
        <v>3</v>
      </c>
      <c r="L2" s="111">
        <v>4</v>
      </c>
      <c r="M2" s="112">
        <v>5</v>
      </c>
      <c r="N2" s="113"/>
      <c r="O2" s="113"/>
      <c r="P2" s="114"/>
      <c r="Q2" s="114"/>
      <c r="R2" s="113"/>
      <c r="S2" s="113"/>
      <c r="T2" s="114"/>
      <c r="U2" s="114"/>
      <c r="V2" s="113"/>
      <c r="W2" s="113"/>
      <c r="X2" s="114">
        <v>1</v>
      </c>
      <c r="Y2" s="114">
        <v>2</v>
      </c>
      <c r="Z2" s="114">
        <v>3</v>
      </c>
      <c r="AA2" s="114">
        <v>4</v>
      </c>
      <c r="AB2" s="114">
        <v>5</v>
      </c>
      <c r="AC2" s="114">
        <v>1</v>
      </c>
      <c r="AD2" s="114">
        <v>2</v>
      </c>
      <c r="AE2" s="114">
        <v>3</v>
      </c>
      <c r="AF2" s="114">
        <v>4</v>
      </c>
      <c r="AG2" s="114">
        <v>5</v>
      </c>
      <c r="AH2" s="114"/>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H2"/>
      <c r="CI2"/>
      <c r="CJ2"/>
    </row>
    <row r="3" spans="1:88" s="109" customFormat="1">
      <c r="A3" s="116">
        <v>1</v>
      </c>
      <c r="B3" s="87">
        <v>1</v>
      </c>
      <c r="C3" s="87">
        <v>3</v>
      </c>
      <c r="D3" s="91">
        <v>1</v>
      </c>
      <c r="E3" s="117" t="s">
        <v>176</v>
      </c>
      <c r="F3" s="87">
        <v>9</v>
      </c>
      <c r="G3" s="91">
        <v>4</v>
      </c>
      <c r="H3" s="118" t="s">
        <v>213</v>
      </c>
      <c r="I3" s="82"/>
      <c r="J3" s="83"/>
      <c r="K3" s="83"/>
      <c r="L3" s="83"/>
      <c r="M3" s="83"/>
      <c r="N3" s="84"/>
      <c r="O3" s="84"/>
      <c r="P3" s="84"/>
      <c r="Q3" s="84"/>
      <c r="R3" s="84"/>
      <c r="S3" s="84"/>
      <c r="T3" s="84"/>
      <c r="U3" s="84"/>
      <c r="V3" s="84"/>
      <c r="W3" s="84"/>
      <c r="X3" s="85"/>
      <c r="Y3" s="85"/>
      <c r="Z3" s="85"/>
      <c r="AA3" s="85"/>
      <c r="AB3" s="85"/>
      <c r="AC3" s="85"/>
      <c r="AD3" s="85"/>
      <c r="AE3" s="85"/>
      <c r="AF3" s="85"/>
      <c r="AG3" s="85"/>
      <c r="AH3" s="85"/>
      <c r="AI3" s="85"/>
      <c r="AJ3" s="86"/>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H3"/>
      <c r="CI3"/>
      <c r="CJ3"/>
    </row>
    <row r="4" spans="1:88" s="109" customFormat="1">
      <c r="A4" s="116">
        <v>1</v>
      </c>
      <c r="B4" s="87">
        <v>2</v>
      </c>
      <c r="C4" s="87">
        <v>4</v>
      </c>
      <c r="D4" s="87" t="s">
        <v>77</v>
      </c>
      <c r="E4" s="88" t="s">
        <v>193</v>
      </c>
      <c r="F4" s="87">
        <v>10</v>
      </c>
      <c r="G4" s="87" t="s">
        <v>85</v>
      </c>
      <c r="H4" s="88" t="s">
        <v>188</v>
      </c>
      <c r="I4" s="262" t="s">
        <v>141</v>
      </c>
      <c r="J4" s="262" t="s">
        <v>146</v>
      </c>
      <c r="K4" s="262" t="s">
        <v>92</v>
      </c>
      <c r="L4" s="262" t="s">
        <v>82</v>
      </c>
      <c r="M4" s="262" t="s">
        <v>82</v>
      </c>
      <c r="N4" s="230">
        <v>13</v>
      </c>
      <c r="O4" s="230">
        <v>11</v>
      </c>
      <c r="P4" s="230">
        <v>15</v>
      </c>
      <c r="Q4" s="230">
        <v>13</v>
      </c>
      <c r="R4" s="230">
        <v>11</v>
      </c>
      <c r="S4" s="230">
        <v>7</v>
      </c>
      <c r="T4" s="230">
        <v>0</v>
      </c>
      <c r="U4" s="230">
        <v>0</v>
      </c>
      <c r="V4" s="230">
        <v>0</v>
      </c>
      <c r="W4" s="230">
        <v>0</v>
      </c>
      <c r="X4" s="127">
        <v>1</v>
      </c>
      <c r="Y4" s="127">
        <v>1</v>
      </c>
      <c r="Z4" s="127">
        <v>1</v>
      </c>
      <c r="AA4" s="127">
        <v>0</v>
      </c>
      <c r="AB4" s="127">
        <v>0</v>
      </c>
      <c r="AC4" s="127">
        <v>0</v>
      </c>
      <c r="AD4" s="127">
        <v>0</v>
      </c>
      <c r="AE4" s="127">
        <v>0</v>
      </c>
      <c r="AF4" s="127">
        <v>0</v>
      </c>
      <c r="AG4" s="127">
        <v>0</v>
      </c>
      <c r="AH4" s="235">
        <v>3</v>
      </c>
      <c r="AI4" s="235" t="s">
        <v>83</v>
      </c>
      <c r="AJ4" s="235">
        <v>0</v>
      </c>
      <c r="AK4" s="237">
        <v>1</v>
      </c>
      <c r="AL4" s="237">
        <v>0</v>
      </c>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H4"/>
      <c r="CI4"/>
      <c r="CJ4"/>
    </row>
    <row r="5" spans="1:88" s="109" customFormat="1">
      <c r="A5" s="116">
        <v>1</v>
      </c>
      <c r="B5" s="87">
        <v>3</v>
      </c>
      <c r="C5" s="87">
        <v>5</v>
      </c>
      <c r="D5" s="87" t="s">
        <v>84</v>
      </c>
      <c r="E5" s="88" t="s">
        <v>192</v>
      </c>
      <c r="F5" s="87">
        <v>11</v>
      </c>
      <c r="G5" s="87" t="s">
        <v>78</v>
      </c>
      <c r="H5" s="88" t="s">
        <v>196</v>
      </c>
      <c r="I5" s="262" t="s">
        <v>80</v>
      </c>
      <c r="J5" s="262" t="s">
        <v>96</v>
      </c>
      <c r="K5" s="262" t="s">
        <v>94</v>
      </c>
      <c r="L5" s="263" t="s">
        <v>82</v>
      </c>
      <c r="M5" s="263" t="s">
        <v>82</v>
      </c>
      <c r="N5" s="87">
        <v>11</v>
      </c>
      <c r="O5" s="87">
        <v>8</v>
      </c>
      <c r="P5" s="87">
        <v>11</v>
      </c>
      <c r="Q5" s="87">
        <v>5</v>
      </c>
      <c r="R5" s="87">
        <v>11</v>
      </c>
      <c r="S5" s="87">
        <v>9</v>
      </c>
      <c r="T5" s="87">
        <v>0</v>
      </c>
      <c r="U5" s="87">
        <v>0</v>
      </c>
      <c r="V5" s="87">
        <v>0</v>
      </c>
      <c r="W5" s="87">
        <v>0</v>
      </c>
      <c r="X5" s="90">
        <v>1</v>
      </c>
      <c r="Y5" s="90">
        <v>1</v>
      </c>
      <c r="Z5" s="90">
        <v>1</v>
      </c>
      <c r="AA5" s="90">
        <v>0</v>
      </c>
      <c r="AB5" s="90">
        <v>0</v>
      </c>
      <c r="AC5" s="90">
        <v>0</v>
      </c>
      <c r="AD5" s="90">
        <v>0</v>
      </c>
      <c r="AE5" s="90">
        <v>0</v>
      </c>
      <c r="AF5" s="90">
        <v>0</v>
      </c>
      <c r="AG5" s="90">
        <v>0</v>
      </c>
      <c r="AH5" s="91">
        <v>3</v>
      </c>
      <c r="AI5" s="91" t="s">
        <v>83</v>
      </c>
      <c r="AJ5" s="91">
        <v>0</v>
      </c>
      <c r="AK5" s="237">
        <v>1</v>
      </c>
      <c r="AL5" s="237">
        <v>0</v>
      </c>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H5"/>
      <c r="CI5"/>
      <c r="CJ5"/>
    </row>
    <row r="6" spans="1:88" s="109" customFormat="1">
      <c r="A6" s="116">
        <v>1</v>
      </c>
      <c r="B6" s="87">
        <v>4</v>
      </c>
      <c r="C6" s="87">
        <v>6</v>
      </c>
      <c r="D6" s="87" t="s">
        <v>87</v>
      </c>
      <c r="E6" s="88" t="s">
        <v>191</v>
      </c>
      <c r="F6" s="87">
        <v>12</v>
      </c>
      <c r="G6" s="87" t="s">
        <v>88</v>
      </c>
      <c r="H6" s="88" t="s">
        <v>201</v>
      </c>
      <c r="I6" s="262" t="s">
        <v>80</v>
      </c>
      <c r="J6" s="262" t="s">
        <v>93</v>
      </c>
      <c r="K6" s="262" t="s">
        <v>86</v>
      </c>
      <c r="L6" s="263" t="s">
        <v>82</v>
      </c>
      <c r="M6" s="263" t="s">
        <v>82</v>
      </c>
      <c r="N6" s="87">
        <v>11</v>
      </c>
      <c r="O6" s="87">
        <v>8</v>
      </c>
      <c r="P6" s="87">
        <v>11</v>
      </c>
      <c r="Q6" s="87">
        <v>4</v>
      </c>
      <c r="R6" s="87">
        <v>11</v>
      </c>
      <c r="S6" s="87">
        <v>6</v>
      </c>
      <c r="T6" s="87">
        <v>0</v>
      </c>
      <c r="U6" s="87">
        <v>0</v>
      </c>
      <c r="V6" s="87">
        <v>0</v>
      </c>
      <c r="W6" s="87">
        <v>0</v>
      </c>
      <c r="X6" s="90">
        <v>1</v>
      </c>
      <c r="Y6" s="90">
        <v>1</v>
      </c>
      <c r="Z6" s="90">
        <v>1</v>
      </c>
      <c r="AA6" s="90">
        <v>0</v>
      </c>
      <c r="AB6" s="90">
        <v>0</v>
      </c>
      <c r="AC6" s="90">
        <v>0</v>
      </c>
      <c r="AD6" s="90">
        <v>0</v>
      </c>
      <c r="AE6" s="90">
        <v>0</v>
      </c>
      <c r="AF6" s="90">
        <v>0</v>
      </c>
      <c r="AG6" s="90">
        <v>0</v>
      </c>
      <c r="AH6" s="91">
        <v>3</v>
      </c>
      <c r="AI6" s="91" t="s">
        <v>83</v>
      </c>
      <c r="AJ6" s="91">
        <v>0</v>
      </c>
      <c r="AK6" s="237">
        <v>1</v>
      </c>
      <c r="AL6" s="237">
        <v>0</v>
      </c>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H6"/>
      <c r="CI6"/>
      <c r="CJ6"/>
    </row>
    <row r="7" spans="1:88" s="109" customFormat="1">
      <c r="A7" s="116">
        <v>1</v>
      </c>
      <c r="B7" s="87">
        <v>5</v>
      </c>
      <c r="C7" s="92">
        <v>5</v>
      </c>
      <c r="D7" s="87"/>
      <c r="E7" s="88" t="s">
        <v>192</v>
      </c>
      <c r="F7" s="92">
        <v>11</v>
      </c>
      <c r="G7" s="87"/>
      <c r="H7" s="88" t="s">
        <v>196</v>
      </c>
      <c r="I7" s="323" t="s">
        <v>94</v>
      </c>
      <c r="J7" s="323" t="s">
        <v>92</v>
      </c>
      <c r="K7" s="323" t="s">
        <v>94</v>
      </c>
      <c r="L7" s="323" t="s">
        <v>82</v>
      </c>
      <c r="M7" s="323" t="s">
        <v>82</v>
      </c>
      <c r="N7" s="285">
        <v>11</v>
      </c>
      <c r="O7" s="285">
        <v>9</v>
      </c>
      <c r="P7" s="285">
        <v>11</v>
      </c>
      <c r="Q7" s="285">
        <v>7</v>
      </c>
      <c r="R7" s="285">
        <v>11</v>
      </c>
      <c r="S7" s="285">
        <v>9</v>
      </c>
      <c r="T7" s="285">
        <v>0</v>
      </c>
      <c r="U7" s="285">
        <v>0</v>
      </c>
      <c r="V7" s="285">
        <v>0</v>
      </c>
      <c r="W7" s="285">
        <v>0</v>
      </c>
      <c r="X7" s="293">
        <v>1</v>
      </c>
      <c r="Y7" s="293">
        <v>1</v>
      </c>
      <c r="Z7" s="293">
        <v>1</v>
      </c>
      <c r="AA7" s="293">
        <v>0</v>
      </c>
      <c r="AB7" s="293">
        <v>0</v>
      </c>
      <c r="AC7" s="293">
        <v>0</v>
      </c>
      <c r="AD7" s="293">
        <v>0</v>
      </c>
      <c r="AE7" s="293">
        <v>0</v>
      </c>
      <c r="AF7" s="293">
        <v>0</v>
      </c>
      <c r="AG7" s="293">
        <v>0</v>
      </c>
      <c r="AH7" s="295">
        <v>3</v>
      </c>
      <c r="AI7" s="295" t="s">
        <v>83</v>
      </c>
      <c r="AJ7" s="295">
        <v>0</v>
      </c>
      <c r="AK7" s="298">
        <v>1</v>
      </c>
      <c r="AL7" s="299">
        <v>0</v>
      </c>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row>
    <row r="8" spans="1:88" s="109" customFormat="1">
      <c r="A8" s="116">
        <v>1</v>
      </c>
      <c r="B8" s="87">
        <v>6</v>
      </c>
      <c r="C8" s="92">
        <v>4</v>
      </c>
      <c r="D8" s="87"/>
      <c r="E8" s="88" t="s">
        <v>193</v>
      </c>
      <c r="F8" s="92">
        <v>10</v>
      </c>
      <c r="G8" s="87"/>
      <c r="H8" s="88" t="s">
        <v>188</v>
      </c>
      <c r="I8" s="323"/>
      <c r="J8" s="323"/>
      <c r="K8" s="323"/>
      <c r="L8" s="323"/>
      <c r="M8" s="323"/>
      <c r="N8" s="286"/>
      <c r="O8" s="286"/>
      <c r="P8" s="286"/>
      <c r="Q8" s="286"/>
      <c r="R8" s="286"/>
      <c r="S8" s="286"/>
      <c r="T8" s="286"/>
      <c r="U8" s="286"/>
      <c r="V8" s="286"/>
      <c r="W8" s="286"/>
      <c r="X8" s="294"/>
      <c r="Y8" s="294"/>
      <c r="Z8" s="294"/>
      <c r="AA8" s="294"/>
      <c r="AB8" s="294"/>
      <c r="AC8" s="294"/>
      <c r="AD8" s="294"/>
      <c r="AE8" s="294"/>
      <c r="AF8" s="294"/>
      <c r="AG8" s="294"/>
      <c r="AH8" s="296"/>
      <c r="AI8" s="296"/>
      <c r="AJ8" s="296"/>
      <c r="AK8" s="298"/>
      <c r="AL8" s="299"/>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row>
    <row r="9" spans="1:88" s="109" customFormat="1">
      <c r="A9" s="116">
        <v>1</v>
      </c>
      <c r="B9" s="87">
        <v>7</v>
      </c>
      <c r="C9" s="93">
        <v>5</v>
      </c>
      <c r="D9" s="87" t="s">
        <v>84</v>
      </c>
      <c r="E9" s="88" t="s">
        <v>192</v>
      </c>
      <c r="F9" s="93">
        <v>10</v>
      </c>
      <c r="G9" s="87" t="s">
        <v>85</v>
      </c>
      <c r="H9" s="88" t="s">
        <v>188</v>
      </c>
      <c r="I9" s="262" t="s">
        <v>96</v>
      </c>
      <c r="J9" s="262" t="s">
        <v>101</v>
      </c>
      <c r="K9" s="262" t="s">
        <v>96</v>
      </c>
      <c r="L9" s="262" t="s">
        <v>82</v>
      </c>
      <c r="M9" s="262" t="s">
        <v>82</v>
      </c>
      <c r="N9" s="87">
        <v>11</v>
      </c>
      <c r="O9" s="87">
        <v>5</v>
      </c>
      <c r="P9" s="87">
        <v>11</v>
      </c>
      <c r="Q9" s="87">
        <v>2</v>
      </c>
      <c r="R9" s="87">
        <v>11</v>
      </c>
      <c r="S9" s="87">
        <v>5</v>
      </c>
      <c r="T9" s="87">
        <v>0</v>
      </c>
      <c r="U9" s="87">
        <v>0</v>
      </c>
      <c r="V9" s="87">
        <v>0</v>
      </c>
      <c r="W9" s="87">
        <v>0</v>
      </c>
      <c r="X9" s="90">
        <v>1</v>
      </c>
      <c r="Y9" s="90">
        <v>1</v>
      </c>
      <c r="Z9" s="90">
        <v>1</v>
      </c>
      <c r="AA9" s="90">
        <v>0</v>
      </c>
      <c r="AB9" s="90">
        <v>0</v>
      </c>
      <c r="AC9" s="90">
        <v>0</v>
      </c>
      <c r="AD9" s="90">
        <v>0</v>
      </c>
      <c r="AE9" s="90">
        <v>0</v>
      </c>
      <c r="AF9" s="90">
        <v>0</v>
      </c>
      <c r="AG9" s="90">
        <v>0</v>
      </c>
      <c r="AH9" s="91">
        <v>3</v>
      </c>
      <c r="AI9" s="91" t="s">
        <v>83</v>
      </c>
      <c r="AJ9" s="91">
        <v>0</v>
      </c>
      <c r="AK9" s="237">
        <v>1</v>
      </c>
      <c r="AL9" s="237">
        <v>0</v>
      </c>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row>
    <row r="10" spans="1:88" s="109" customFormat="1">
      <c r="A10" s="116">
        <v>1</v>
      </c>
      <c r="B10" s="87">
        <v>8</v>
      </c>
      <c r="C10" s="93">
        <v>4</v>
      </c>
      <c r="D10" s="87" t="s">
        <v>77</v>
      </c>
      <c r="E10" s="88" t="s">
        <v>193</v>
      </c>
      <c r="F10" s="93">
        <v>12</v>
      </c>
      <c r="G10" s="87" t="s">
        <v>88</v>
      </c>
      <c r="H10" s="88" t="s">
        <v>201</v>
      </c>
      <c r="I10" s="262" t="s">
        <v>103</v>
      </c>
      <c r="J10" s="262" t="s">
        <v>94</v>
      </c>
      <c r="K10" s="262" t="s">
        <v>90</v>
      </c>
      <c r="L10" s="262" t="s">
        <v>148</v>
      </c>
      <c r="M10" s="262" t="s">
        <v>90</v>
      </c>
      <c r="N10" s="87">
        <v>3</v>
      </c>
      <c r="O10" s="87">
        <v>11</v>
      </c>
      <c r="P10" s="87">
        <v>11</v>
      </c>
      <c r="Q10" s="87">
        <v>9</v>
      </c>
      <c r="R10" s="87">
        <v>7</v>
      </c>
      <c r="S10" s="87">
        <v>11</v>
      </c>
      <c r="T10" s="87">
        <v>16</v>
      </c>
      <c r="U10" s="87">
        <v>14</v>
      </c>
      <c r="V10" s="87">
        <v>7</v>
      </c>
      <c r="W10" s="87">
        <v>11</v>
      </c>
      <c r="X10" s="90">
        <v>0</v>
      </c>
      <c r="Y10" s="90">
        <v>1</v>
      </c>
      <c r="Z10" s="90">
        <v>0</v>
      </c>
      <c r="AA10" s="90">
        <v>1</v>
      </c>
      <c r="AB10" s="90">
        <v>0</v>
      </c>
      <c r="AC10" s="90">
        <v>1</v>
      </c>
      <c r="AD10" s="90">
        <v>0</v>
      </c>
      <c r="AE10" s="90">
        <v>1</v>
      </c>
      <c r="AF10" s="90">
        <v>0</v>
      </c>
      <c r="AG10" s="90">
        <v>1</v>
      </c>
      <c r="AH10" s="91">
        <v>2</v>
      </c>
      <c r="AI10" s="91" t="s">
        <v>83</v>
      </c>
      <c r="AJ10" s="91">
        <v>3</v>
      </c>
      <c r="AK10" s="237">
        <v>0</v>
      </c>
      <c r="AL10" s="237">
        <v>1</v>
      </c>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row>
    <row r="11" spans="1:88" s="109" customFormat="1">
      <c r="A11" s="116">
        <v>1</v>
      </c>
      <c r="B11" s="87">
        <v>9</v>
      </c>
      <c r="C11" s="93">
        <v>6</v>
      </c>
      <c r="D11" s="87" t="s">
        <v>87</v>
      </c>
      <c r="E11" s="88" t="s">
        <v>191</v>
      </c>
      <c r="F11" s="93">
        <v>11</v>
      </c>
      <c r="G11" s="87" t="s">
        <v>78</v>
      </c>
      <c r="H11" s="88" t="s">
        <v>196</v>
      </c>
      <c r="I11" s="262" t="s">
        <v>94</v>
      </c>
      <c r="J11" s="262" t="s">
        <v>95</v>
      </c>
      <c r="K11" s="262" t="s">
        <v>92</v>
      </c>
      <c r="L11" s="262" t="s">
        <v>82</v>
      </c>
      <c r="M11" s="262" t="s">
        <v>82</v>
      </c>
      <c r="N11" s="87">
        <v>11</v>
      </c>
      <c r="O11" s="87">
        <v>9</v>
      </c>
      <c r="P11" s="87">
        <v>12</v>
      </c>
      <c r="Q11" s="87">
        <v>10</v>
      </c>
      <c r="R11" s="87">
        <v>11</v>
      </c>
      <c r="S11" s="87">
        <v>7</v>
      </c>
      <c r="T11" s="87">
        <v>0</v>
      </c>
      <c r="U11" s="87">
        <v>0</v>
      </c>
      <c r="V11" s="87">
        <v>0</v>
      </c>
      <c r="W11" s="87">
        <v>0</v>
      </c>
      <c r="X11" s="90">
        <v>1</v>
      </c>
      <c r="Y11" s="90">
        <v>1</v>
      </c>
      <c r="Z11" s="90">
        <v>1</v>
      </c>
      <c r="AA11" s="90">
        <v>0</v>
      </c>
      <c r="AB11" s="90">
        <v>0</v>
      </c>
      <c r="AC11" s="90">
        <v>0</v>
      </c>
      <c r="AD11" s="90">
        <v>0</v>
      </c>
      <c r="AE11" s="90">
        <v>0</v>
      </c>
      <c r="AF11" s="90">
        <v>0</v>
      </c>
      <c r="AG11" s="90">
        <v>0</v>
      </c>
      <c r="AH11" s="91">
        <v>3</v>
      </c>
      <c r="AI11" s="91" t="s">
        <v>83</v>
      </c>
      <c r="AJ11" s="91">
        <v>0</v>
      </c>
      <c r="AK11" s="237">
        <v>1</v>
      </c>
      <c r="AL11" s="237">
        <v>0</v>
      </c>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row>
    <row r="12" spans="1:88" s="109" customFormat="1">
      <c r="A12" s="116">
        <v>1</v>
      </c>
      <c r="B12" s="87">
        <v>10</v>
      </c>
      <c r="C12" s="87">
        <v>5</v>
      </c>
      <c r="D12" s="87" t="s">
        <v>84</v>
      </c>
      <c r="E12" s="88" t="s">
        <v>192</v>
      </c>
      <c r="F12" s="87">
        <v>12</v>
      </c>
      <c r="G12" s="87" t="s">
        <v>88</v>
      </c>
      <c r="H12" s="88" t="s">
        <v>201</v>
      </c>
      <c r="I12" s="262" t="s">
        <v>82</v>
      </c>
      <c r="J12" s="262" t="s">
        <v>82</v>
      </c>
      <c r="K12" s="262" t="s">
        <v>82</v>
      </c>
      <c r="L12" s="262" t="s">
        <v>82</v>
      </c>
      <c r="M12" s="262" t="s">
        <v>82</v>
      </c>
      <c r="N12" s="87">
        <v>0</v>
      </c>
      <c r="O12" s="87">
        <v>0</v>
      </c>
      <c r="P12" s="87">
        <v>0</v>
      </c>
      <c r="Q12" s="87">
        <v>0</v>
      </c>
      <c r="R12" s="87">
        <v>0</v>
      </c>
      <c r="S12" s="87">
        <v>0</v>
      </c>
      <c r="T12" s="87">
        <v>0</v>
      </c>
      <c r="U12" s="87">
        <v>0</v>
      </c>
      <c r="V12" s="87">
        <v>0</v>
      </c>
      <c r="W12" s="87">
        <v>0</v>
      </c>
      <c r="X12" s="90">
        <v>0</v>
      </c>
      <c r="Y12" s="90">
        <v>0</v>
      </c>
      <c r="Z12" s="90">
        <v>0</v>
      </c>
      <c r="AA12" s="90">
        <v>0</v>
      </c>
      <c r="AB12" s="90">
        <v>0</v>
      </c>
      <c r="AC12" s="90">
        <v>0</v>
      </c>
      <c r="AD12" s="90">
        <v>0</v>
      </c>
      <c r="AE12" s="90">
        <v>0</v>
      </c>
      <c r="AF12" s="90">
        <v>0</v>
      </c>
      <c r="AG12" s="90">
        <v>0</v>
      </c>
      <c r="AH12" s="91">
        <v>0</v>
      </c>
      <c r="AI12" s="91" t="s">
        <v>83</v>
      </c>
      <c r="AJ12" s="91">
        <v>0</v>
      </c>
      <c r="AK12" s="237">
        <v>0</v>
      </c>
      <c r="AL12" s="237">
        <v>0</v>
      </c>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row>
    <row r="13" spans="1:88">
      <c r="A13" s="140">
        <v>1</v>
      </c>
      <c r="B13" s="87">
        <v>11</v>
      </c>
      <c r="C13" s="93">
        <v>6</v>
      </c>
      <c r="D13" s="93" t="s">
        <v>87</v>
      </c>
      <c r="E13" s="88" t="s">
        <v>191</v>
      </c>
      <c r="F13" s="93">
        <v>10</v>
      </c>
      <c r="G13" s="93" t="s">
        <v>85</v>
      </c>
      <c r="H13" s="88" t="s">
        <v>188</v>
      </c>
      <c r="I13" s="262" t="s">
        <v>82</v>
      </c>
      <c r="J13" s="262" t="s">
        <v>82</v>
      </c>
      <c r="K13" s="262" t="s">
        <v>82</v>
      </c>
      <c r="L13" s="262" t="s">
        <v>82</v>
      </c>
      <c r="M13" s="262" t="s">
        <v>82</v>
      </c>
      <c r="N13" s="87">
        <v>0</v>
      </c>
      <c r="O13" s="87">
        <v>0</v>
      </c>
      <c r="P13" s="87">
        <v>0</v>
      </c>
      <c r="Q13" s="87">
        <v>0</v>
      </c>
      <c r="R13" s="87">
        <v>0</v>
      </c>
      <c r="S13" s="87">
        <v>0</v>
      </c>
      <c r="T13" s="87">
        <v>0</v>
      </c>
      <c r="U13" s="87">
        <v>0</v>
      </c>
      <c r="V13" s="87">
        <v>0</v>
      </c>
      <c r="W13" s="87">
        <v>0</v>
      </c>
      <c r="X13" s="90">
        <v>0</v>
      </c>
      <c r="Y13" s="90">
        <v>0</v>
      </c>
      <c r="Z13" s="90">
        <v>0</v>
      </c>
      <c r="AA13" s="90">
        <v>0</v>
      </c>
      <c r="AB13" s="90">
        <v>0</v>
      </c>
      <c r="AC13" s="90">
        <v>0</v>
      </c>
      <c r="AD13" s="90">
        <v>0</v>
      </c>
      <c r="AE13" s="90">
        <v>0</v>
      </c>
      <c r="AF13" s="90">
        <v>0</v>
      </c>
      <c r="AG13" s="90">
        <v>0</v>
      </c>
      <c r="AH13" s="91">
        <v>0</v>
      </c>
      <c r="AI13" s="91" t="s">
        <v>83</v>
      </c>
      <c r="AJ13" s="91">
        <v>0</v>
      </c>
      <c r="AK13" s="237">
        <v>0</v>
      </c>
      <c r="AL13" s="237">
        <v>0</v>
      </c>
    </row>
    <row r="14" spans="1:88">
      <c r="A14" s="141">
        <v>1</v>
      </c>
      <c r="B14" s="87">
        <v>12</v>
      </c>
      <c r="C14" s="94">
        <v>4</v>
      </c>
      <c r="D14" s="94" t="s">
        <v>77</v>
      </c>
      <c r="E14" s="95" t="s">
        <v>193</v>
      </c>
      <c r="F14" s="94">
        <v>11</v>
      </c>
      <c r="G14" s="94" t="s">
        <v>78</v>
      </c>
      <c r="H14" s="95" t="s">
        <v>196</v>
      </c>
      <c r="I14" s="262" t="s">
        <v>82</v>
      </c>
      <c r="J14" s="262" t="s">
        <v>82</v>
      </c>
      <c r="K14" s="262" t="s">
        <v>82</v>
      </c>
      <c r="L14" s="262" t="s">
        <v>82</v>
      </c>
      <c r="M14" s="262" t="s">
        <v>82</v>
      </c>
      <c r="N14" s="229">
        <v>0</v>
      </c>
      <c r="O14" s="229">
        <v>0</v>
      </c>
      <c r="P14" s="229">
        <v>0</v>
      </c>
      <c r="Q14" s="229">
        <v>0</v>
      </c>
      <c r="R14" s="229">
        <v>0</v>
      </c>
      <c r="S14" s="229">
        <v>0</v>
      </c>
      <c r="T14" s="229">
        <v>0</v>
      </c>
      <c r="U14" s="229">
        <v>0</v>
      </c>
      <c r="V14" s="229">
        <v>0</v>
      </c>
      <c r="W14" s="229">
        <v>0</v>
      </c>
      <c r="X14" s="97">
        <v>0</v>
      </c>
      <c r="Y14" s="97">
        <v>0</v>
      </c>
      <c r="Z14" s="97">
        <v>0</v>
      </c>
      <c r="AA14" s="97">
        <v>0</v>
      </c>
      <c r="AB14" s="97">
        <v>0</v>
      </c>
      <c r="AC14" s="97">
        <v>0</v>
      </c>
      <c r="AD14" s="97">
        <v>0</v>
      </c>
      <c r="AE14" s="97">
        <v>0</v>
      </c>
      <c r="AF14" s="97">
        <v>0</v>
      </c>
      <c r="AG14" s="97">
        <v>0</v>
      </c>
      <c r="AH14" s="234">
        <v>0</v>
      </c>
      <c r="AI14" s="234" t="s">
        <v>83</v>
      </c>
      <c r="AJ14" s="234">
        <v>0</v>
      </c>
      <c r="AK14" s="237">
        <v>0</v>
      </c>
      <c r="AL14" s="237">
        <v>0</v>
      </c>
    </row>
    <row r="15" spans="1:88">
      <c r="A15" s="143">
        <v>1</v>
      </c>
      <c r="B15" s="87">
        <v>13</v>
      </c>
      <c r="C15" s="99"/>
      <c r="D15" s="99"/>
      <c r="E15" s="99"/>
      <c r="F15" s="99"/>
      <c r="G15" s="99"/>
      <c r="H15" s="99"/>
      <c r="I15" s="100"/>
      <c r="J15" s="100"/>
      <c r="K15" s="100"/>
      <c r="L15" s="100"/>
      <c r="M15" s="100"/>
      <c r="N15" s="101"/>
      <c r="O15" s="101"/>
      <c r="P15" s="101"/>
      <c r="Q15" s="101"/>
      <c r="R15" s="101"/>
      <c r="S15" s="101"/>
      <c r="T15" s="101"/>
      <c r="U15" s="101"/>
      <c r="V15" s="101"/>
      <c r="W15" s="101"/>
      <c r="X15" s="102"/>
      <c r="Y15" s="102"/>
      <c r="Z15" s="102"/>
      <c r="AA15" s="102"/>
      <c r="AB15" s="102"/>
      <c r="AC15" s="102"/>
      <c r="AD15" s="102"/>
      <c r="AE15" s="102"/>
      <c r="AF15" s="102"/>
      <c r="AG15" s="102"/>
      <c r="AH15" s="103"/>
      <c r="AI15" s="103"/>
      <c r="AJ15" s="231"/>
      <c r="AK15" s="144">
        <v>6</v>
      </c>
      <c r="AL15" s="144">
        <v>1</v>
      </c>
    </row>
    <row r="16" spans="1:88" s="109" customFormat="1">
      <c r="A16" s="116">
        <v>2</v>
      </c>
      <c r="B16" s="87">
        <v>14</v>
      </c>
      <c r="C16" s="87">
        <v>3</v>
      </c>
      <c r="D16" s="91">
        <v>2</v>
      </c>
      <c r="E16" s="117" t="s">
        <v>178</v>
      </c>
      <c r="F16" s="87">
        <v>9</v>
      </c>
      <c r="G16" s="91">
        <v>3</v>
      </c>
      <c r="H16" s="118" t="s">
        <v>175</v>
      </c>
      <c r="I16" s="82"/>
      <c r="J16" s="83"/>
      <c r="K16" s="83"/>
      <c r="L16" s="83"/>
      <c r="M16" s="83"/>
      <c r="N16" s="84"/>
      <c r="O16" s="84"/>
      <c r="P16" s="84"/>
      <c r="Q16" s="84"/>
      <c r="R16" s="84"/>
      <c r="S16" s="84"/>
      <c r="T16" s="84"/>
      <c r="U16" s="84"/>
      <c r="V16" s="84"/>
      <c r="W16" s="84"/>
      <c r="X16" s="85"/>
      <c r="Y16" s="85"/>
      <c r="Z16" s="85"/>
      <c r="AA16" s="85"/>
      <c r="AB16" s="85"/>
      <c r="AC16" s="85"/>
      <c r="AD16" s="85"/>
      <c r="AE16" s="85"/>
      <c r="AF16" s="85"/>
      <c r="AG16" s="85"/>
      <c r="AH16" s="85"/>
      <c r="AI16" s="85"/>
      <c r="AJ16" s="8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row>
    <row r="17" spans="1:88" s="109" customFormat="1">
      <c r="A17" s="116">
        <v>2</v>
      </c>
      <c r="B17" s="87">
        <v>15</v>
      </c>
      <c r="C17" s="87">
        <v>4</v>
      </c>
      <c r="D17" s="87" t="s">
        <v>77</v>
      </c>
      <c r="E17" s="88" t="s">
        <v>202</v>
      </c>
      <c r="F17" s="87">
        <v>10</v>
      </c>
      <c r="G17" s="87" t="s">
        <v>85</v>
      </c>
      <c r="H17" s="88" t="s">
        <v>219</v>
      </c>
      <c r="I17" s="262" t="s">
        <v>91</v>
      </c>
      <c r="J17" s="262" t="s">
        <v>100</v>
      </c>
      <c r="K17" s="262" t="s">
        <v>94</v>
      </c>
      <c r="L17" s="262" t="s">
        <v>80</v>
      </c>
      <c r="M17" s="262" t="s">
        <v>94</v>
      </c>
      <c r="N17" s="230">
        <v>8</v>
      </c>
      <c r="O17" s="230">
        <v>11</v>
      </c>
      <c r="P17" s="230">
        <v>9</v>
      </c>
      <c r="Q17" s="230">
        <v>11</v>
      </c>
      <c r="R17" s="230">
        <v>11</v>
      </c>
      <c r="S17" s="230">
        <v>9</v>
      </c>
      <c r="T17" s="230">
        <v>11</v>
      </c>
      <c r="U17" s="230">
        <v>8</v>
      </c>
      <c r="V17" s="230">
        <v>11</v>
      </c>
      <c r="W17" s="230">
        <v>9</v>
      </c>
      <c r="X17" s="127">
        <v>0</v>
      </c>
      <c r="Y17" s="127">
        <v>0</v>
      </c>
      <c r="Z17" s="127">
        <v>1</v>
      </c>
      <c r="AA17" s="127">
        <v>1</v>
      </c>
      <c r="AB17" s="127">
        <v>1</v>
      </c>
      <c r="AC17" s="127">
        <v>1</v>
      </c>
      <c r="AD17" s="127">
        <v>1</v>
      </c>
      <c r="AE17" s="127">
        <v>0</v>
      </c>
      <c r="AF17" s="127">
        <v>0</v>
      </c>
      <c r="AG17" s="127">
        <v>0</v>
      </c>
      <c r="AH17" s="235">
        <v>3</v>
      </c>
      <c r="AI17" s="235" t="s">
        <v>83</v>
      </c>
      <c r="AJ17" s="235">
        <v>2</v>
      </c>
      <c r="AK17" s="237">
        <v>1</v>
      </c>
      <c r="AL17" s="237">
        <v>0</v>
      </c>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row>
    <row r="18" spans="1:88" s="109" customFormat="1">
      <c r="A18" s="116">
        <v>2</v>
      </c>
      <c r="B18" s="87">
        <v>16</v>
      </c>
      <c r="C18" s="87">
        <v>5</v>
      </c>
      <c r="D18" s="87" t="s">
        <v>84</v>
      </c>
      <c r="E18" s="88" t="s">
        <v>189</v>
      </c>
      <c r="F18" s="87">
        <v>11</v>
      </c>
      <c r="G18" s="87" t="s">
        <v>78</v>
      </c>
      <c r="H18" s="88" t="s">
        <v>200</v>
      </c>
      <c r="I18" s="262" t="s">
        <v>100</v>
      </c>
      <c r="J18" s="262" t="s">
        <v>91</v>
      </c>
      <c r="K18" s="262" t="s">
        <v>99</v>
      </c>
      <c r="L18" s="263" t="s">
        <v>82</v>
      </c>
      <c r="M18" s="263" t="s">
        <v>82</v>
      </c>
      <c r="N18" s="87">
        <v>9</v>
      </c>
      <c r="O18" s="87">
        <v>11</v>
      </c>
      <c r="P18" s="87">
        <v>8</v>
      </c>
      <c r="Q18" s="87">
        <v>11</v>
      </c>
      <c r="R18" s="87">
        <v>5</v>
      </c>
      <c r="S18" s="87">
        <v>11</v>
      </c>
      <c r="T18" s="87">
        <v>0</v>
      </c>
      <c r="U18" s="87">
        <v>0</v>
      </c>
      <c r="V18" s="87">
        <v>0</v>
      </c>
      <c r="W18" s="87">
        <v>0</v>
      </c>
      <c r="X18" s="90">
        <v>0</v>
      </c>
      <c r="Y18" s="90">
        <v>0</v>
      </c>
      <c r="Z18" s="90">
        <v>0</v>
      </c>
      <c r="AA18" s="90">
        <v>0</v>
      </c>
      <c r="AB18" s="90">
        <v>0</v>
      </c>
      <c r="AC18" s="90">
        <v>1</v>
      </c>
      <c r="AD18" s="90">
        <v>1</v>
      </c>
      <c r="AE18" s="90">
        <v>1</v>
      </c>
      <c r="AF18" s="90">
        <v>0</v>
      </c>
      <c r="AG18" s="90">
        <v>0</v>
      </c>
      <c r="AH18" s="91">
        <v>0</v>
      </c>
      <c r="AI18" s="91" t="s">
        <v>83</v>
      </c>
      <c r="AJ18" s="91">
        <v>3</v>
      </c>
      <c r="AK18" s="237">
        <v>0</v>
      </c>
      <c r="AL18" s="237">
        <v>1</v>
      </c>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row>
    <row r="19" spans="1:88" s="109" customFormat="1">
      <c r="A19" s="116">
        <v>2</v>
      </c>
      <c r="B19" s="87">
        <v>17</v>
      </c>
      <c r="C19" s="87">
        <v>6</v>
      </c>
      <c r="D19" s="87" t="s">
        <v>87</v>
      </c>
      <c r="E19" s="88" t="s">
        <v>190</v>
      </c>
      <c r="F19" s="87">
        <v>12</v>
      </c>
      <c r="G19" s="87" t="s">
        <v>88</v>
      </c>
      <c r="H19" s="88" t="s">
        <v>186</v>
      </c>
      <c r="I19" s="262" t="s">
        <v>96</v>
      </c>
      <c r="J19" s="262" t="s">
        <v>100</v>
      </c>
      <c r="K19" s="262" t="s">
        <v>96</v>
      </c>
      <c r="L19" s="263" t="s">
        <v>100</v>
      </c>
      <c r="M19" s="263" t="s">
        <v>99</v>
      </c>
      <c r="N19" s="87">
        <v>11</v>
      </c>
      <c r="O19" s="87">
        <v>5</v>
      </c>
      <c r="P19" s="87">
        <v>9</v>
      </c>
      <c r="Q19" s="87">
        <v>11</v>
      </c>
      <c r="R19" s="87">
        <v>11</v>
      </c>
      <c r="S19" s="87">
        <v>5</v>
      </c>
      <c r="T19" s="87">
        <v>9</v>
      </c>
      <c r="U19" s="87">
        <v>11</v>
      </c>
      <c r="V19" s="87">
        <v>5</v>
      </c>
      <c r="W19" s="87">
        <v>11</v>
      </c>
      <c r="X19" s="90">
        <v>1</v>
      </c>
      <c r="Y19" s="90">
        <v>0</v>
      </c>
      <c r="Z19" s="90">
        <v>1</v>
      </c>
      <c r="AA19" s="90">
        <v>0</v>
      </c>
      <c r="AB19" s="90">
        <v>0</v>
      </c>
      <c r="AC19" s="90">
        <v>0</v>
      </c>
      <c r="AD19" s="90">
        <v>1</v>
      </c>
      <c r="AE19" s="90">
        <v>0</v>
      </c>
      <c r="AF19" s="90">
        <v>1</v>
      </c>
      <c r="AG19" s="90">
        <v>1</v>
      </c>
      <c r="AH19" s="91">
        <v>2</v>
      </c>
      <c r="AI19" s="91" t="s">
        <v>83</v>
      </c>
      <c r="AJ19" s="91">
        <v>3</v>
      </c>
      <c r="AK19" s="237">
        <v>0</v>
      </c>
      <c r="AL19" s="237">
        <v>1</v>
      </c>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row>
    <row r="20" spans="1:88" s="109" customFormat="1">
      <c r="A20" s="116">
        <v>2</v>
      </c>
      <c r="B20" s="87">
        <v>18</v>
      </c>
      <c r="C20" s="92">
        <v>5</v>
      </c>
      <c r="D20" s="87"/>
      <c r="E20" s="88" t="s">
        <v>189</v>
      </c>
      <c r="F20" s="92">
        <v>10</v>
      </c>
      <c r="G20" s="87"/>
      <c r="H20" s="88" t="s">
        <v>219</v>
      </c>
      <c r="I20" s="323" t="s">
        <v>144</v>
      </c>
      <c r="J20" s="323" t="s">
        <v>103</v>
      </c>
      <c r="K20" s="323" t="s">
        <v>100</v>
      </c>
      <c r="L20" s="323" t="s">
        <v>82</v>
      </c>
      <c r="M20" s="323" t="s">
        <v>82</v>
      </c>
      <c r="N20" s="285">
        <v>11</v>
      </c>
      <c r="O20" s="285">
        <v>13</v>
      </c>
      <c r="P20" s="285">
        <v>3</v>
      </c>
      <c r="Q20" s="285">
        <v>11</v>
      </c>
      <c r="R20" s="285">
        <v>9</v>
      </c>
      <c r="S20" s="285">
        <v>11</v>
      </c>
      <c r="T20" s="285">
        <v>0</v>
      </c>
      <c r="U20" s="285">
        <v>0</v>
      </c>
      <c r="V20" s="285">
        <v>0</v>
      </c>
      <c r="W20" s="285">
        <v>0</v>
      </c>
      <c r="X20" s="293">
        <v>0</v>
      </c>
      <c r="Y20" s="293">
        <v>0</v>
      </c>
      <c r="Z20" s="293">
        <v>0</v>
      </c>
      <c r="AA20" s="293">
        <v>0</v>
      </c>
      <c r="AB20" s="293">
        <v>0</v>
      </c>
      <c r="AC20" s="293">
        <v>1</v>
      </c>
      <c r="AD20" s="293">
        <v>1</v>
      </c>
      <c r="AE20" s="293">
        <v>1</v>
      </c>
      <c r="AF20" s="293">
        <v>0</v>
      </c>
      <c r="AG20" s="293">
        <v>0</v>
      </c>
      <c r="AH20" s="295">
        <v>0</v>
      </c>
      <c r="AI20" s="295" t="s">
        <v>83</v>
      </c>
      <c r="AJ20" s="295">
        <v>3</v>
      </c>
      <c r="AK20" s="298">
        <v>0</v>
      </c>
      <c r="AL20" s="299">
        <v>1</v>
      </c>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row>
    <row r="21" spans="1:88" s="109" customFormat="1">
      <c r="A21" s="116">
        <v>2</v>
      </c>
      <c r="B21" s="87">
        <v>19</v>
      </c>
      <c r="C21" s="92">
        <v>4</v>
      </c>
      <c r="D21" s="87"/>
      <c r="E21" s="88" t="s">
        <v>202</v>
      </c>
      <c r="F21" s="92">
        <v>13</v>
      </c>
      <c r="G21" s="87"/>
      <c r="H21" s="88" t="s">
        <v>187</v>
      </c>
      <c r="I21" s="323"/>
      <c r="J21" s="323"/>
      <c r="K21" s="323"/>
      <c r="L21" s="323"/>
      <c r="M21" s="323"/>
      <c r="N21" s="286"/>
      <c r="O21" s="286"/>
      <c r="P21" s="286"/>
      <c r="Q21" s="286"/>
      <c r="R21" s="286"/>
      <c r="S21" s="286"/>
      <c r="T21" s="286"/>
      <c r="U21" s="286"/>
      <c r="V21" s="286"/>
      <c r="W21" s="286"/>
      <c r="X21" s="294"/>
      <c r="Y21" s="294"/>
      <c r="Z21" s="294"/>
      <c r="AA21" s="294"/>
      <c r="AB21" s="294"/>
      <c r="AC21" s="294"/>
      <c r="AD21" s="294"/>
      <c r="AE21" s="294"/>
      <c r="AF21" s="294"/>
      <c r="AG21" s="294"/>
      <c r="AH21" s="296"/>
      <c r="AI21" s="296"/>
      <c r="AJ21" s="296"/>
      <c r="AK21" s="298"/>
      <c r="AL21" s="299"/>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row>
    <row r="22" spans="1:88" s="109" customFormat="1">
      <c r="A22" s="116">
        <v>2</v>
      </c>
      <c r="B22" s="87">
        <v>20</v>
      </c>
      <c r="C22" s="93">
        <v>5</v>
      </c>
      <c r="D22" s="87" t="s">
        <v>84</v>
      </c>
      <c r="E22" s="88" t="s">
        <v>189</v>
      </c>
      <c r="F22" s="93">
        <v>10</v>
      </c>
      <c r="G22" s="87" t="s">
        <v>85</v>
      </c>
      <c r="H22" s="88" t="s">
        <v>219</v>
      </c>
      <c r="I22" s="262" t="s">
        <v>103</v>
      </c>
      <c r="J22" s="262" t="s">
        <v>94</v>
      </c>
      <c r="K22" s="262" t="s">
        <v>81</v>
      </c>
      <c r="L22" s="262" t="s">
        <v>99</v>
      </c>
      <c r="M22" s="262" t="s">
        <v>95</v>
      </c>
      <c r="N22" s="87">
        <v>3</v>
      </c>
      <c r="O22" s="87">
        <v>11</v>
      </c>
      <c r="P22" s="87">
        <v>11</v>
      </c>
      <c r="Q22" s="87">
        <v>9</v>
      </c>
      <c r="R22" s="87">
        <v>11</v>
      </c>
      <c r="S22" s="87">
        <v>3</v>
      </c>
      <c r="T22" s="87">
        <v>5</v>
      </c>
      <c r="U22" s="87">
        <v>11</v>
      </c>
      <c r="V22" s="87">
        <v>12</v>
      </c>
      <c r="W22" s="87">
        <v>10</v>
      </c>
      <c r="X22" s="90">
        <v>0</v>
      </c>
      <c r="Y22" s="90">
        <v>1</v>
      </c>
      <c r="Z22" s="90">
        <v>1</v>
      </c>
      <c r="AA22" s="90">
        <v>0</v>
      </c>
      <c r="AB22" s="90">
        <v>1</v>
      </c>
      <c r="AC22" s="90">
        <v>1</v>
      </c>
      <c r="AD22" s="90">
        <v>0</v>
      </c>
      <c r="AE22" s="90">
        <v>0</v>
      </c>
      <c r="AF22" s="90">
        <v>1</v>
      </c>
      <c r="AG22" s="90">
        <v>0</v>
      </c>
      <c r="AH22" s="91">
        <v>3</v>
      </c>
      <c r="AI22" s="91" t="s">
        <v>83</v>
      </c>
      <c r="AJ22" s="91">
        <v>2</v>
      </c>
      <c r="AK22" s="237">
        <v>1</v>
      </c>
      <c r="AL22" s="237">
        <v>0</v>
      </c>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row>
    <row r="23" spans="1:88" s="109" customFormat="1">
      <c r="A23" s="116">
        <v>2</v>
      </c>
      <c r="B23" s="87">
        <v>21</v>
      </c>
      <c r="C23" s="93">
        <v>4</v>
      </c>
      <c r="D23" s="87" t="s">
        <v>77</v>
      </c>
      <c r="E23" s="88" t="s">
        <v>202</v>
      </c>
      <c r="F23" s="93">
        <v>12</v>
      </c>
      <c r="G23" s="87" t="s">
        <v>88</v>
      </c>
      <c r="H23" s="88" t="s">
        <v>186</v>
      </c>
      <c r="I23" s="262" t="s">
        <v>101</v>
      </c>
      <c r="J23" s="262" t="s">
        <v>96</v>
      </c>
      <c r="K23" s="262" t="s">
        <v>96</v>
      </c>
      <c r="L23" s="262" t="s">
        <v>82</v>
      </c>
      <c r="M23" s="262" t="s">
        <v>82</v>
      </c>
      <c r="N23" s="87">
        <v>11</v>
      </c>
      <c r="O23" s="87">
        <v>2</v>
      </c>
      <c r="P23" s="87">
        <v>11</v>
      </c>
      <c r="Q23" s="87">
        <v>5</v>
      </c>
      <c r="R23" s="87">
        <v>11</v>
      </c>
      <c r="S23" s="87">
        <v>5</v>
      </c>
      <c r="T23" s="87">
        <v>0</v>
      </c>
      <c r="U23" s="87">
        <v>0</v>
      </c>
      <c r="V23" s="87">
        <v>0</v>
      </c>
      <c r="W23" s="87">
        <v>0</v>
      </c>
      <c r="X23" s="90">
        <v>1</v>
      </c>
      <c r="Y23" s="90">
        <v>1</v>
      </c>
      <c r="Z23" s="90">
        <v>1</v>
      </c>
      <c r="AA23" s="90">
        <v>0</v>
      </c>
      <c r="AB23" s="90">
        <v>0</v>
      </c>
      <c r="AC23" s="90">
        <v>0</v>
      </c>
      <c r="AD23" s="90">
        <v>0</v>
      </c>
      <c r="AE23" s="90">
        <v>0</v>
      </c>
      <c r="AF23" s="90">
        <v>0</v>
      </c>
      <c r="AG23" s="90">
        <v>0</v>
      </c>
      <c r="AH23" s="91">
        <v>3</v>
      </c>
      <c r="AI23" s="91" t="s">
        <v>83</v>
      </c>
      <c r="AJ23" s="91">
        <v>0</v>
      </c>
      <c r="AK23" s="237">
        <v>1</v>
      </c>
      <c r="AL23" s="237">
        <v>0</v>
      </c>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row>
    <row r="24" spans="1:88" s="109" customFormat="1">
      <c r="A24" s="116">
        <v>2</v>
      </c>
      <c r="B24" s="87">
        <v>22</v>
      </c>
      <c r="C24" s="93">
        <v>6</v>
      </c>
      <c r="D24" s="87" t="s">
        <v>87</v>
      </c>
      <c r="E24" s="88" t="s">
        <v>190</v>
      </c>
      <c r="F24" s="93">
        <v>11</v>
      </c>
      <c r="G24" s="87" t="s">
        <v>78</v>
      </c>
      <c r="H24" s="88" t="s">
        <v>200</v>
      </c>
      <c r="I24" s="262" t="s">
        <v>94</v>
      </c>
      <c r="J24" s="262" t="s">
        <v>86</v>
      </c>
      <c r="K24" s="262" t="s">
        <v>100</v>
      </c>
      <c r="L24" s="262" t="s">
        <v>99</v>
      </c>
      <c r="M24" s="262" t="s">
        <v>94</v>
      </c>
      <c r="N24" s="87">
        <v>11</v>
      </c>
      <c r="O24" s="87">
        <v>9</v>
      </c>
      <c r="P24" s="87">
        <v>11</v>
      </c>
      <c r="Q24" s="87">
        <v>6</v>
      </c>
      <c r="R24" s="87">
        <v>9</v>
      </c>
      <c r="S24" s="87">
        <v>11</v>
      </c>
      <c r="T24" s="87">
        <v>5</v>
      </c>
      <c r="U24" s="87">
        <v>11</v>
      </c>
      <c r="V24" s="87">
        <v>11</v>
      </c>
      <c r="W24" s="87">
        <v>9</v>
      </c>
      <c r="X24" s="90">
        <v>1</v>
      </c>
      <c r="Y24" s="90">
        <v>1</v>
      </c>
      <c r="Z24" s="90">
        <v>0</v>
      </c>
      <c r="AA24" s="90">
        <v>0</v>
      </c>
      <c r="AB24" s="90">
        <v>1</v>
      </c>
      <c r="AC24" s="90">
        <v>0</v>
      </c>
      <c r="AD24" s="90">
        <v>0</v>
      </c>
      <c r="AE24" s="90">
        <v>1</v>
      </c>
      <c r="AF24" s="90">
        <v>1</v>
      </c>
      <c r="AG24" s="90">
        <v>0</v>
      </c>
      <c r="AH24" s="91">
        <v>3</v>
      </c>
      <c r="AI24" s="91" t="s">
        <v>83</v>
      </c>
      <c r="AJ24" s="91">
        <v>2</v>
      </c>
      <c r="AK24" s="237">
        <v>1</v>
      </c>
      <c r="AL24" s="237">
        <v>0</v>
      </c>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row>
    <row r="25" spans="1:88" s="109" customFormat="1">
      <c r="A25" s="116">
        <v>2</v>
      </c>
      <c r="B25" s="87">
        <v>23</v>
      </c>
      <c r="C25" s="87">
        <v>5</v>
      </c>
      <c r="D25" s="87" t="s">
        <v>84</v>
      </c>
      <c r="E25" s="88" t="s">
        <v>189</v>
      </c>
      <c r="F25" s="87">
        <v>12</v>
      </c>
      <c r="G25" s="87" t="s">
        <v>88</v>
      </c>
      <c r="H25" s="88" t="s">
        <v>186</v>
      </c>
      <c r="I25" s="262" t="s">
        <v>97</v>
      </c>
      <c r="J25" s="262" t="s">
        <v>106</v>
      </c>
      <c r="K25" s="262" t="s">
        <v>100</v>
      </c>
      <c r="L25" s="262" t="s">
        <v>82</v>
      </c>
      <c r="M25" s="262" t="s">
        <v>82</v>
      </c>
      <c r="N25" s="87">
        <v>4</v>
      </c>
      <c r="O25" s="87">
        <v>11</v>
      </c>
      <c r="P25" s="87">
        <v>10</v>
      </c>
      <c r="Q25" s="87">
        <v>12</v>
      </c>
      <c r="R25" s="87">
        <v>9</v>
      </c>
      <c r="S25" s="87">
        <v>11</v>
      </c>
      <c r="T25" s="87">
        <v>0</v>
      </c>
      <c r="U25" s="87">
        <v>0</v>
      </c>
      <c r="V25" s="87">
        <v>0</v>
      </c>
      <c r="W25" s="87">
        <v>0</v>
      </c>
      <c r="X25" s="90">
        <v>0</v>
      </c>
      <c r="Y25" s="90">
        <v>0</v>
      </c>
      <c r="Z25" s="90">
        <v>0</v>
      </c>
      <c r="AA25" s="90">
        <v>0</v>
      </c>
      <c r="AB25" s="90">
        <v>0</v>
      </c>
      <c r="AC25" s="90">
        <v>1</v>
      </c>
      <c r="AD25" s="90">
        <v>1</v>
      </c>
      <c r="AE25" s="90">
        <v>1</v>
      </c>
      <c r="AF25" s="90">
        <v>0</v>
      </c>
      <c r="AG25" s="90">
        <v>0</v>
      </c>
      <c r="AH25" s="91">
        <v>0</v>
      </c>
      <c r="AI25" s="91" t="s">
        <v>83</v>
      </c>
      <c r="AJ25" s="91">
        <v>3</v>
      </c>
      <c r="AK25" s="237">
        <v>0</v>
      </c>
      <c r="AL25" s="237">
        <v>1</v>
      </c>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row>
    <row r="26" spans="1:88">
      <c r="A26" s="140">
        <v>2</v>
      </c>
      <c r="B26" s="87">
        <v>24</v>
      </c>
      <c r="C26" s="93">
        <v>6</v>
      </c>
      <c r="D26" s="93" t="s">
        <v>87</v>
      </c>
      <c r="E26" s="88" t="s">
        <v>190</v>
      </c>
      <c r="F26" s="93">
        <v>10</v>
      </c>
      <c r="G26" s="93" t="s">
        <v>85</v>
      </c>
      <c r="H26" s="88" t="s">
        <v>219</v>
      </c>
      <c r="I26" s="262" t="s">
        <v>92</v>
      </c>
      <c r="J26" s="262" t="s">
        <v>80</v>
      </c>
      <c r="K26" s="262" t="s">
        <v>93</v>
      </c>
      <c r="L26" s="262" t="s">
        <v>82</v>
      </c>
      <c r="M26" s="262" t="s">
        <v>82</v>
      </c>
      <c r="N26" s="87">
        <v>11</v>
      </c>
      <c r="O26" s="87">
        <v>7</v>
      </c>
      <c r="P26" s="87">
        <v>11</v>
      </c>
      <c r="Q26" s="87">
        <v>8</v>
      </c>
      <c r="R26" s="87">
        <v>11</v>
      </c>
      <c r="S26" s="87">
        <v>4</v>
      </c>
      <c r="T26" s="87">
        <v>0</v>
      </c>
      <c r="U26" s="87">
        <v>0</v>
      </c>
      <c r="V26" s="87">
        <v>0</v>
      </c>
      <c r="W26" s="87">
        <v>0</v>
      </c>
      <c r="X26" s="90">
        <v>1</v>
      </c>
      <c r="Y26" s="90">
        <v>1</v>
      </c>
      <c r="Z26" s="90">
        <v>1</v>
      </c>
      <c r="AA26" s="90">
        <v>0</v>
      </c>
      <c r="AB26" s="90">
        <v>0</v>
      </c>
      <c r="AC26" s="90">
        <v>0</v>
      </c>
      <c r="AD26" s="90">
        <v>0</v>
      </c>
      <c r="AE26" s="90">
        <v>0</v>
      </c>
      <c r="AF26" s="90">
        <v>0</v>
      </c>
      <c r="AG26" s="90">
        <v>0</v>
      </c>
      <c r="AH26" s="91">
        <v>3</v>
      </c>
      <c r="AI26" s="91" t="s">
        <v>83</v>
      </c>
      <c r="AJ26" s="91">
        <v>0</v>
      </c>
      <c r="AK26" s="237">
        <v>1</v>
      </c>
      <c r="AL26" s="237">
        <v>0</v>
      </c>
    </row>
    <row r="27" spans="1:88">
      <c r="A27" s="141">
        <v>2</v>
      </c>
      <c r="B27" s="87">
        <v>25</v>
      </c>
      <c r="C27" s="94">
        <v>4</v>
      </c>
      <c r="D27" s="94" t="s">
        <v>77</v>
      </c>
      <c r="E27" s="95" t="s">
        <v>202</v>
      </c>
      <c r="F27" s="94">
        <v>11</v>
      </c>
      <c r="G27" s="94" t="s">
        <v>78</v>
      </c>
      <c r="H27" s="95" t="s">
        <v>200</v>
      </c>
      <c r="I27" s="262" t="s">
        <v>100</v>
      </c>
      <c r="J27" s="262" t="s">
        <v>91</v>
      </c>
      <c r="K27" s="262" t="s">
        <v>89</v>
      </c>
      <c r="L27" s="262" t="s">
        <v>82</v>
      </c>
      <c r="M27" s="262" t="s">
        <v>82</v>
      </c>
      <c r="N27" s="229">
        <v>9</v>
      </c>
      <c r="O27" s="229">
        <v>11</v>
      </c>
      <c r="P27" s="229">
        <v>8</v>
      </c>
      <c r="Q27" s="229">
        <v>11</v>
      </c>
      <c r="R27" s="229">
        <v>6</v>
      </c>
      <c r="S27" s="229">
        <v>11</v>
      </c>
      <c r="T27" s="229">
        <v>0</v>
      </c>
      <c r="U27" s="229">
        <v>0</v>
      </c>
      <c r="V27" s="229">
        <v>0</v>
      </c>
      <c r="W27" s="229">
        <v>0</v>
      </c>
      <c r="X27" s="97">
        <v>0</v>
      </c>
      <c r="Y27" s="97">
        <v>0</v>
      </c>
      <c r="Z27" s="97">
        <v>0</v>
      </c>
      <c r="AA27" s="97">
        <v>0</v>
      </c>
      <c r="AB27" s="97">
        <v>0</v>
      </c>
      <c r="AC27" s="97">
        <v>1</v>
      </c>
      <c r="AD27" s="97">
        <v>1</v>
      </c>
      <c r="AE27" s="97">
        <v>1</v>
      </c>
      <c r="AF27" s="97">
        <v>0</v>
      </c>
      <c r="AG27" s="97">
        <v>0</v>
      </c>
      <c r="AH27" s="234">
        <v>0</v>
      </c>
      <c r="AI27" s="234" t="s">
        <v>83</v>
      </c>
      <c r="AJ27" s="234">
        <v>3</v>
      </c>
      <c r="AK27" s="237">
        <v>0</v>
      </c>
      <c r="AL27" s="237">
        <v>1</v>
      </c>
    </row>
    <row r="28" spans="1:88">
      <c r="A28" s="143">
        <v>2</v>
      </c>
      <c r="B28" s="87">
        <v>26</v>
      </c>
      <c r="C28" s="99"/>
      <c r="D28" s="99"/>
      <c r="E28" s="99"/>
      <c r="F28" s="99"/>
      <c r="G28" s="99"/>
      <c r="H28" s="99"/>
      <c r="I28" s="100"/>
      <c r="J28" s="100"/>
      <c r="K28" s="100"/>
      <c r="L28" s="100"/>
      <c r="M28" s="100"/>
      <c r="N28" s="101"/>
      <c r="O28" s="101"/>
      <c r="P28" s="101"/>
      <c r="Q28" s="101"/>
      <c r="R28" s="101"/>
      <c r="S28" s="101"/>
      <c r="T28" s="101"/>
      <c r="U28" s="101"/>
      <c r="V28" s="101"/>
      <c r="W28" s="101"/>
      <c r="X28" s="102"/>
      <c r="Y28" s="102"/>
      <c r="Z28" s="102"/>
      <c r="AA28" s="102"/>
      <c r="AB28" s="102"/>
      <c r="AC28" s="102"/>
      <c r="AD28" s="102"/>
      <c r="AE28" s="102"/>
      <c r="AF28" s="102"/>
      <c r="AG28" s="102"/>
      <c r="AH28" s="103"/>
      <c r="AI28" s="103"/>
      <c r="AJ28" s="231"/>
      <c r="AK28" s="144">
        <v>5</v>
      </c>
      <c r="AL28" s="144">
        <v>5</v>
      </c>
    </row>
    <row r="29" spans="1:88" s="109" customFormat="1">
      <c r="A29" s="116">
        <v>3</v>
      </c>
      <c r="B29" s="87">
        <v>27</v>
      </c>
      <c r="C29" s="87">
        <v>3</v>
      </c>
      <c r="D29" s="91">
        <v>1</v>
      </c>
      <c r="E29" s="117" t="s">
        <v>176</v>
      </c>
      <c r="F29" s="87">
        <v>9</v>
      </c>
      <c r="G29" s="91" t="s">
        <v>19</v>
      </c>
      <c r="H29" s="118" t="s">
        <v>175</v>
      </c>
      <c r="I29" s="82"/>
      <c r="J29" s="83"/>
      <c r="K29" s="83"/>
      <c r="L29" s="83"/>
      <c r="M29" s="83"/>
      <c r="N29" s="84"/>
      <c r="O29" s="84"/>
      <c r="P29" s="84"/>
      <c r="Q29" s="84"/>
      <c r="R29" s="84"/>
      <c r="S29" s="84"/>
      <c r="T29" s="84"/>
      <c r="U29" s="84"/>
      <c r="V29" s="84"/>
      <c r="W29" s="84"/>
      <c r="X29" s="85"/>
      <c r="Y29" s="85"/>
      <c r="Z29" s="85"/>
      <c r="AA29" s="85"/>
      <c r="AB29" s="85"/>
      <c r="AC29" s="85"/>
      <c r="AD29" s="85"/>
      <c r="AE29" s="85"/>
      <c r="AF29" s="85"/>
      <c r="AG29" s="85"/>
      <c r="AH29" s="85"/>
      <c r="AI29" s="85"/>
      <c r="AJ29" s="86"/>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row>
    <row r="30" spans="1:88" s="109" customFormat="1">
      <c r="A30" s="116">
        <v>3</v>
      </c>
      <c r="B30" s="87">
        <v>28</v>
      </c>
      <c r="C30" s="87">
        <v>4</v>
      </c>
      <c r="D30" s="87" t="s">
        <v>77</v>
      </c>
      <c r="E30" s="88" t="s">
        <v>193</v>
      </c>
      <c r="F30" s="87">
        <v>10</v>
      </c>
      <c r="G30" s="87" t="s">
        <v>85</v>
      </c>
      <c r="H30" s="88" t="s">
        <v>220</v>
      </c>
      <c r="I30" s="262" t="s">
        <v>95</v>
      </c>
      <c r="J30" s="262" t="s">
        <v>96</v>
      </c>
      <c r="K30" s="262" t="s">
        <v>96</v>
      </c>
      <c r="L30" s="262" t="s">
        <v>82</v>
      </c>
      <c r="M30" s="262" t="s">
        <v>82</v>
      </c>
      <c r="N30" s="230">
        <v>12</v>
      </c>
      <c r="O30" s="230">
        <v>10</v>
      </c>
      <c r="P30" s="230">
        <v>11</v>
      </c>
      <c r="Q30" s="230">
        <v>5</v>
      </c>
      <c r="R30" s="230">
        <v>11</v>
      </c>
      <c r="S30" s="230">
        <v>5</v>
      </c>
      <c r="T30" s="230">
        <v>0</v>
      </c>
      <c r="U30" s="230">
        <v>0</v>
      </c>
      <c r="V30" s="230">
        <v>0</v>
      </c>
      <c r="W30" s="230">
        <v>0</v>
      </c>
      <c r="X30" s="127">
        <v>1</v>
      </c>
      <c r="Y30" s="127">
        <v>1</v>
      </c>
      <c r="Z30" s="127">
        <v>1</v>
      </c>
      <c r="AA30" s="127">
        <v>0</v>
      </c>
      <c r="AB30" s="127">
        <v>0</v>
      </c>
      <c r="AC30" s="127">
        <v>0</v>
      </c>
      <c r="AD30" s="127">
        <v>0</v>
      </c>
      <c r="AE30" s="127">
        <v>0</v>
      </c>
      <c r="AF30" s="127">
        <v>0</v>
      </c>
      <c r="AG30" s="127">
        <v>0</v>
      </c>
      <c r="AH30" s="235">
        <v>3</v>
      </c>
      <c r="AI30" s="235" t="s">
        <v>83</v>
      </c>
      <c r="AJ30" s="235">
        <v>0</v>
      </c>
      <c r="AK30" s="237">
        <v>1</v>
      </c>
      <c r="AL30" s="237">
        <v>0</v>
      </c>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row>
    <row r="31" spans="1:88" s="109" customFormat="1">
      <c r="A31" s="116">
        <v>3</v>
      </c>
      <c r="B31" s="87">
        <v>29</v>
      </c>
      <c r="C31" s="87">
        <v>5</v>
      </c>
      <c r="D31" s="87" t="s">
        <v>84</v>
      </c>
      <c r="E31" s="88" t="s">
        <v>191</v>
      </c>
      <c r="F31" s="87">
        <v>11</v>
      </c>
      <c r="G31" s="87" t="s">
        <v>78</v>
      </c>
      <c r="H31" s="88" t="s">
        <v>221</v>
      </c>
      <c r="I31" s="262" t="s">
        <v>91</v>
      </c>
      <c r="J31" s="262" t="s">
        <v>150</v>
      </c>
      <c r="K31" s="262" t="s">
        <v>141</v>
      </c>
      <c r="L31" s="263" t="s">
        <v>80</v>
      </c>
      <c r="M31" s="263" t="s">
        <v>82</v>
      </c>
      <c r="N31" s="87">
        <v>8</v>
      </c>
      <c r="O31" s="87">
        <v>11</v>
      </c>
      <c r="P31" s="87">
        <v>14</v>
      </c>
      <c r="Q31" s="87">
        <v>12</v>
      </c>
      <c r="R31" s="87">
        <v>13</v>
      </c>
      <c r="S31" s="87">
        <v>11</v>
      </c>
      <c r="T31" s="87">
        <v>11</v>
      </c>
      <c r="U31" s="87">
        <v>8</v>
      </c>
      <c r="V31" s="87">
        <v>0</v>
      </c>
      <c r="W31" s="87">
        <v>0</v>
      </c>
      <c r="X31" s="90">
        <v>0</v>
      </c>
      <c r="Y31" s="90">
        <v>1</v>
      </c>
      <c r="Z31" s="90">
        <v>1</v>
      </c>
      <c r="AA31" s="90">
        <v>1</v>
      </c>
      <c r="AB31" s="90">
        <v>0</v>
      </c>
      <c r="AC31" s="90">
        <v>1</v>
      </c>
      <c r="AD31" s="90">
        <v>0</v>
      </c>
      <c r="AE31" s="90">
        <v>0</v>
      </c>
      <c r="AF31" s="90">
        <v>0</v>
      </c>
      <c r="AG31" s="90">
        <v>0</v>
      </c>
      <c r="AH31" s="91">
        <v>3</v>
      </c>
      <c r="AI31" s="91" t="s">
        <v>83</v>
      </c>
      <c r="AJ31" s="91">
        <v>1</v>
      </c>
      <c r="AK31" s="237">
        <v>1</v>
      </c>
      <c r="AL31" s="237">
        <v>0</v>
      </c>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row>
    <row r="32" spans="1:88" s="109" customFormat="1">
      <c r="A32" s="116">
        <v>3</v>
      </c>
      <c r="B32" s="87">
        <v>30</v>
      </c>
      <c r="C32" s="87">
        <v>6</v>
      </c>
      <c r="D32" s="87" t="s">
        <v>87</v>
      </c>
      <c r="E32" s="88" t="s">
        <v>192</v>
      </c>
      <c r="F32" s="87">
        <v>12</v>
      </c>
      <c r="G32" s="87" t="s">
        <v>88</v>
      </c>
      <c r="H32" s="88" t="s">
        <v>222</v>
      </c>
      <c r="I32" s="262" t="s">
        <v>81</v>
      </c>
      <c r="J32" s="262" t="s">
        <v>100</v>
      </c>
      <c r="K32" s="262" t="s">
        <v>91</v>
      </c>
      <c r="L32" s="263" t="s">
        <v>95</v>
      </c>
      <c r="M32" s="263" t="s">
        <v>89</v>
      </c>
      <c r="N32" s="87">
        <v>11</v>
      </c>
      <c r="O32" s="87">
        <v>3</v>
      </c>
      <c r="P32" s="87">
        <v>9</v>
      </c>
      <c r="Q32" s="87">
        <v>11</v>
      </c>
      <c r="R32" s="87">
        <v>8</v>
      </c>
      <c r="S32" s="87">
        <v>11</v>
      </c>
      <c r="T32" s="87">
        <v>12</v>
      </c>
      <c r="U32" s="87">
        <v>10</v>
      </c>
      <c r="V32" s="87">
        <v>6</v>
      </c>
      <c r="W32" s="87">
        <v>11</v>
      </c>
      <c r="X32" s="90">
        <v>1</v>
      </c>
      <c r="Y32" s="90">
        <v>0</v>
      </c>
      <c r="Z32" s="90">
        <v>0</v>
      </c>
      <c r="AA32" s="90">
        <v>1</v>
      </c>
      <c r="AB32" s="90">
        <v>0</v>
      </c>
      <c r="AC32" s="90">
        <v>0</v>
      </c>
      <c r="AD32" s="90">
        <v>1</v>
      </c>
      <c r="AE32" s="90">
        <v>1</v>
      </c>
      <c r="AF32" s="90">
        <v>0</v>
      </c>
      <c r="AG32" s="90">
        <v>1</v>
      </c>
      <c r="AH32" s="91">
        <v>2</v>
      </c>
      <c r="AI32" s="91" t="s">
        <v>83</v>
      </c>
      <c r="AJ32" s="91">
        <v>3</v>
      </c>
      <c r="AK32" s="237">
        <v>0</v>
      </c>
      <c r="AL32" s="237">
        <v>1</v>
      </c>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row>
    <row r="33" spans="1:88" s="109" customFormat="1">
      <c r="A33" s="116">
        <v>3</v>
      </c>
      <c r="B33" s="87">
        <v>31</v>
      </c>
      <c r="C33" s="92">
        <v>5</v>
      </c>
      <c r="D33" s="87"/>
      <c r="E33" s="88" t="s">
        <v>191</v>
      </c>
      <c r="F33" s="92">
        <v>10</v>
      </c>
      <c r="G33" s="87"/>
      <c r="H33" s="88" t="s">
        <v>220</v>
      </c>
      <c r="I33" s="323" t="s">
        <v>80</v>
      </c>
      <c r="J33" s="323" t="s">
        <v>101</v>
      </c>
      <c r="K33" s="323" t="s">
        <v>81</v>
      </c>
      <c r="L33" s="323" t="s">
        <v>82</v>
      </c>
      <c r="M33" s="323" t="s">
        <v>82</v>
      </c>
      <c r="N33" s="285">
        <v>11</v>
      </c>
      <c r="O33" s="285">
        <v>8</v>
      </c>
      <c r="P33" s="285">
        <v>11</v>
      </c>
      <c r="Q33" s="285">
        <v>2</v>
      </c>
      <c r="R33" s="285">
        <v>11</v>
      </c>
      <c r="S33" s="285">
        <v>3</v>
      </c>
      <c r="T33" s="285">
        <v>0</v>
      </c>
      <c r="U33" s="285">
        <v>0</v>
      </c>
      <c r="V33" s="285">
        <v>0</v>
      </c>
      <c r="W33" s="285">
        <v>0</v>
      </c>
      <c r="X33" s="293">
        <v>1</v>
      </c>
      <c r="Y33" s="293">
        <v>1</v>
      </c>
      <c r="Z33" s="293">
        <v>1</v>
      </c>
      <c r="AA33" s="293">
        <v>0</v>
      </c>
      <c r="AB33" s="293">
        <v>0</v>
      </c>
      <c r="AC33" s="293">
        <v>0</v>
      </c>
      <c r="AD33" s="293">
        <v>0</v>
      </c>
      <c r="AE33" s="293">
        <v>0</v>
      </c>
      <c r="AF33" s="293">
        <v>0</v>
      </c>
      <c r="AG33" s="293">
        <v>0</v>
      </c>
      <c r="AH33" s="295">
        <v>3</v>
      </c>
      <c r="AI33" s="295" t="s">
        <v>83</v>
      </c>
      <c r="AJ33" s="295">
        <v>0</v>
      </c>
      <c r="AK33" s="298">
        <v>1</v>
      </c>
      <c r="AL33" s="299">
        <v>0</v>
      </c>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row>
    <row r="34" spans="1:88" s="109" customFormat="1">
      <c r="A34" s="116">
        <v>3</v>
      </c>
      <c r="B34" s="87">
        <v>32</v>
      </c>
      <c r="C34" s="92">
        <v>4</v>
      </c>
      <c r="D34" s="87"/>
      <c r="E34" s="88" t="s">
        <v>193</v>
      </c>
      <c r="F34" s="92">
        <v>12</v>
      </c>
      <c r="G34" s="87"/>
      <c r="H34" s="88" t="s">
        <v>222</v>
      </c>
      <c r="I34" s="323"/>
      <c r="J34" s="323"/>
      <c r="K34" s="323"/>
      <c r="L34" s="323"/>
      <c r="M34" s="323"/>
      <c r="N34" s="286"/>
      <c r="O34" s="286"/>
      <c r="P34" s="286"/>
      <c r="Q34" s="286"/>
      <c r="R34" s="286"/>
      <c r="S34" s="286"/>
      <c r="T34" s="286"/>
      <c r="U34" s="286"/>
      <c r="V34" s="286"/>
      <c r="W34" s="286"/>
      <c r="X34" s="294"/>
      <c r="Y34" s="294"/>
      <c r="Z34" s="294"/>
      <c r="AA34" s="294"/>
      <c r="AB34" s="294"/>
      <c r="AC34" s="294"/>
      <c r="AD34" s="294"/>
      <c r="AE34" s="294"/>
      <c r="AF34" s="294"/>
      <c r="AG34" s="294"/>
      <c r="AH34" s="296"/>
      <c r="AI34" s="296"/>
      <c r="AJ34" s="296"/>
      <c r="AK34" s="298"/>
      <c r="AL34" s="299"/>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row>
    <row r="35" spans="1:88" s="109" customFormat="1">
      <c r="A35" s="116">
        <v>3</v>
      </c>
      <c r="B35" s="87">
        <v>33</v>
      </c>
      <c r="C35" s="93">
        <v>5</v>
      </c>
      <c r="D35" s="87" t="s">
        <v>84</v>
      </c>
      <c r="E35" s="88" t="s">
        <v>191</v>
      </c>
      <c r="F35" s="93">
        <v>10</v>
      </c>
      <c r="G35" s="87" t="s">
        <v>85</v>
      </c>
      <c r="H35" s="88" t="s">
        <v>220</v>
      </c>
      <c r="I35" s="262" t="s">
        <v>94</v>
      </c>
      <c r="J35" s="262" t="s">
        <v>96</v>
      </c>
      <c r="K35" s="262" t="s">
        <v>106</v>
      </c>
      <c r="L35" s="262" t="s">
        <v>100</v>
      </c>
      <c r="M35" s="262" t="s">
        <v>150</v>
      </c>
      <c r="N35" s="87">
        <v>11</v>
      </c>
      <c r="O35" s="87">
        <v>9</v>
      </c>
      <c r="P35" s="87">
        <v>11</v>
      </c>
      <c r="Q35" s="87">
        <v>5</v>
      </c>
      <c r="R35" s="87">
        <v>10</v>
      </c>
      <c r="S35" s="87">
        <v>12</v>
      </c>
      <c r="T35" s="87">
        <v>9</v>
      </c>
      <c r="U35" s="87">
        <v>11</v>
      </c>
      <c r="V35" s="87">
        <v>14</v>
      </c>
      <c r="W35" s="87">
        <v>12</v>
      </c>
      <c r="X35" s="90">
        <v>1</v>
      </c>
      <c r="Y35" s="90">
        <v>1</v>
      </c>
      <c r="Z35" s="90">
        <v>0</v>
      </c>
      <c r="AA35" s="90">
        <v>0</v>
      </c>
      <c r="AB35" s="90">
        <v>1</v>
      </c>
      <c r="AC35" s="90">
        <v>0</v>
      </c>
      <c r="AD35" s="90">
        <v>0</v>
      </c>
      <c r="AE35" s="90">
        <v>1</v>
      </c>
      <c r="AF35" s="90">
        <v>1</v>
      </c>
      <c r="AG35" s="90">
        <v>0</v>
      </c>
      <c r="AH35" s="91">
        <v>3</v>
      </c>
      <c r="AI35" s="91" t="s">
        <v>83</v>
      </c>
      <c r="AJ35" s="91">
        <v>2</v>
      </c>
      <c r="AK35" s="237">
        <v>1</v>
      </c>
      <c r="AL35" s="237">
        <v>0</v>
      </c>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row>
    <row r="36" spans="1:88" s="109" customFormat="1">
      <c r="A36" s="116">
        <v>3</v>
      </c>
      <c r="B36" s="87">
        <v>34</v>
      </c>
      <c r="C36" s="93">
        <v>4</v>
      </c>
      <c r="D36" s="87" t="s">
        <v>77</v>
      </c>
      <c r="E36" s="88" t="s">
        <v>193</v>
      </c>
      <c r="F36" s="93">
        <v>12</v>
      </c>
      <c r="G36" s="87" t="s">
        <v>88</v>
      </c>
      <c r="H36" s="88" t="s">
        <v>222</v>
      </c>
      <c r="I36" s="262" t="s">
        <v>89</v>
      </c>
      <c r="J36" s="262" t="s">
        <v>95</v>
      </c>
      <c r="K36" s="262" t="s">
        <v>93</v>
      </c>
      <c r="L36" s="262" t="s">
        <v>141</v>
      </c>
      <c r="M36" s="262" t="s">
        <v>82</v>
      </c>
      <c r="N36" s="87">
        <v>6</v>
      </c>
      <c r="O36" s="87">
        <v>11</v>
      </c>
      <c r="P36" s="87">
        <v>12</v>
      </c>
      <c r="Q36" s="87">
        <v>10</v>
      </c>
      <c r="R36" s="87">
        <v>11</v>
      </c>
      <c r="S36" s="87">
        <v>4</v>
      </c>
      <c r="T36" s="87">
        <v>13</v>
      </c>
      <c r="U36" s="87">
        <v>11</v>
      </c>
      <c r="V36" s="87">
        <v>0</v>
      </c>
      <c r="W36" s="87">
        <v>0</v>
      </c>
      <c r="X36" s="90">
        <v>0</v>
      </c>
      <c r="Y36" s="90">
        <v>1</v>
      </c>
      <c r="Z36" s="90">
        <v>1</v>
      </c>
      <c r="AA36" s="90">
        <v>1</v>
      </c>
      <c r="AB36" s="90">
        <v>0</v>
      </c>
      <c r="AC36" s="90">
        <v>1</v>
      </c>
      <c r="AD36" s="90">
        <v>0</v>
      </c>
      <c r="AE36" s="90">
        <v>0</v>
      </c>
      <c r="AF36" s="90">
        <v>0</v>
      </c>
      <c r="AG36" s="90">
        <v>0</v>
      </c>
      <c r="AH36" s="91">
        <v>3</v>
      </c>
      <c r="AI36" s="91" t="s">
        <v>83</v>
      </c>
      <c r="AJ36" s="91">
        <v>1</v>
      </c>
      <c r="AK36" s="237">
        <v>1</v>
      </c>
      <c r="AL36" s="237">
        <v>0</v>
      </c>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row>
    <row r="37" spans="1:88" s="109" customFormat="1">
      <c r="A37" s="116">
        <v>3</v>
      </c>
      <c r="B37" s="87">
        <v>35</v>
      </c>
      <c r="C37" s="93">
        <v>6</v>
      </c>
      <c r="D37" s="87" t="s">
        <v>87</v>
      </c>
      <c r="E37" s="88" t="s">
        <v>192</v>
      </c>
      <c r="F37" s="93">
        <v>11</v>
      </c>
      <c r="G37" s="87" t="s">
        <v>78</v>
      </c>
      <c r="H37" s="88" t="s">
        <v>221</v>
      </c>
      <c r="I37" s="262" t="s">
        <v>92</v>
      </c>
      <c r="J37" s="262" t="s">
        <v>90</v>
      </c>
      <c r="K37" s="262" t="s">
        <v>91</v>
      </c>
      <c r="L37" s="262" t="s">
        <v>100</v>
      </c>
      <c r="M37" s="262" t="s">
        <v>82</v>
      </c>
      <c r="N37" s="87">
        <v>11</v>
      </c>
      <c r="O37" s="87">
        <v>7</v>
      </c>
      <c r="P37" s="87">
        <v>7</v>
      </c>
      <c r="Q37" s="87">
        <v>11</v>
      </c>
      <c r="R37" s="87">
        <v>8</v>
      </c>
      <c r="S37" s="87">
        <v>11</v>
      </c>
      <c r="T37" s="87">
        <v>9</v>
      </c>
      <c r="U37" s="87">
        <v>11</v>
      </c>
      <c r="V37" s="87">
        <v>0</v>
      </c>
      <c r="W37" s="87">
        <v>0</v>
      </c>
      <c r="X37" s="90">
        <v>1</v>
      </c>
      <c r="Y37" s="90">
        <v>0</v>
      </c>
      <c r="Z37" s="90">
        <v>0</v>
      </c>
      <c r="AA37" s="90">
        <v>0</v>
      </c>
      <c r="AB37" s="90">
        <v>0</v>
      </c>
      <c r="AC37" s="90">
        <v>0</v>
      </c>
      <c r="AD37" s="90">
        <v>1</v>
      </c>
      <c r="AE37" s="90">
        <v>1</v>
      </c>
      <c r="AF37" s="90">
        <v>1</v>
      </c>
      <c r="AG37" s="90">
        <v>0</v>
      </c>
      <c r="AH37" s="91">
        <v>1</v>
      </c>
      <c r="AI37" s="91" t="s">
        <v>83</v>
      </c>
      <c r="AJ37" s="91">
        <v>3</v>
      </c>
      <c r="AK37" s="237">
        <v>0</v>
      </c>
      <c r="AL37" s="237">
        <v>1</v>
      </c>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row>
    <row r="38" spans="1:88" s="109" customFormat="1">
      <c r="A38" s="116">
        <v>3</v>
      </c>
      <c r="B38" s="87">
        <v>36</v>
      </c>
      <c r="C38" s="87">
        <v>5</v>
      </c>
      <c r="D38" s="87" t="s">
        <v>84</v>
      </c>
      <c r="E38" s="88" t="s">
        <v>191</v>
      </c>
      <c r="F38" s="87">
        <v>12</v>
      </c>
      <c r="G38" s="87" t="s">
        <v>88</v>
      </c>
      <c r="H38" s="88" t="s">
        <v>222</v>
      </c>
      <c r="I38" s="262" t="s">
        <v>146</v>
      </c>
      <c r="J38" s="262" t="s">
        <v>99</v>
      </c>
      <c r="K38" s="262" t="s">
        <v>91</v>
      </c>
      <c r="L38" s="262" t="s">
        <v>106</v>
      </c>
      <c r="M38" s="262" t="s">
        <v>82</v>
      </c>
      <c r="N38" s="87">
        <v>15</v>
      </c>
      <c r="O38" s="87">
        <v>13</v>
      </c>
      <c r="P38" s="87">
        <v>5</v>
      </c>
      <c r="Q38" s="87">
        <v>11</v>
      </c>
      <c r="R38" s="87">
        <v>8</v>
      </c>
      <c r="S38" s="87">
        <v>11</v>
      </c>
      <c r="T38" s="87">
        <v>10</v>
      </c>
      <c r="U38" s="87">
        <v>12</v>
      </c>
      <c r="V38" s="87">
        <v>0</v>
      </c>
      <c r="W38" s="87">
        <v>0</v>
      </c>
      <c r="X38" s="90">
        <v>1</v>
      </c>
      <c r="Y38" s="90">
        <v>0</v>
      </c>
      <c r="Z38" s="90">
        <v>0</v>
      </c>
      <c r="AA38" s="90">
        <v>0</v>
      </c>
      <c r="AB38" s="90">
        <v>0</v>
      </c>
      <c r="AC38" s="90">
        <v>0</v>
      </c>
      <c r="AD38" s="90">
        <v>1</v>
      </c>
      <c r="AE38" s="90">
        <v>1</v>
      </c>
      <c r="AF38" s="90">
        <v>1</v>
      </c>
      <c r="AG38" s="90">
        <v>0</v>
      </c>
      <c r="AH38" s="91">
        <v>1</v>
      </c>
      <c r="AI38" s="91" t="s">
        <v>83</v>
      </c>
      <c r="AJ38" s="91">
        <v>3</v>
      </c>
      <c r="AK38" s="237">
        <v>0</v>
      </c>
      <c r="AL38" s="237">
        <v>1</v>
      </c>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row>
    <row r="39" spans="1:88">
      <c r="A39" s="140">
        <v>3</v>
      </c>
      <c r="B39" s="87">
        <v>37</v>
      </c>
      <c r="C39" s="93">
        <v>6</v>
      </c>
      <c r="D39" s="93" t="s">
        <v>87</v>
      </c>
      <c r="E39" s="88" t="s">
        <v>192</v>
      </c>
      <c r="F39" s="93">
        <v>10</v>
      </c>
      <c r="G39" s="93" t="s">
        <v>85</v>
      </c>
      <c r="H39" s="88" t="s">
        <v>220</v>
      </c>
      <c r="I39" s="262" t="s">
        <v>92</v>
      </c>
      <c r="J39" s="262" t="s">
        <v>91</v>
      </c>
      <c r="K39" s="262" t="s">
        <v>92</v>
      </c>
      <c r="L39" s="262" t="s">
        <v>96</v>
      </c>
      <c r="M39" s="262" t="s">
        <v>82</v>
      </c>
      <c r="N39" s="87">
        <v>11</v>
      </c>
      <c r="O39" s="87">
        <v>7</v>
      </c>
      <c r="P39" s="87">
        <v>8</v>
      </c>
      <c r="Q39" s="87">
        <v>11</v>
      </c>
      <c r="R39" s="87">
        <v>11</v>
      </c>
      <c r="S39" s="87">
        <v>7</v>
      </c>
      <c r="T39" s="87">
        <v>11</v>
      </c>
      <c r="U39" s="87">
        <v>5</v>
      </c>
      <c r="V39" s="87">
        <v>0</v>
      </c>
      <c r="W39" s="87">
        <v>0</v>
      </c>
      <c r="X39" s="90">
        <v>1</v>
      </c>
      <c r="Y39" s="90">
        <v>0</v>
      </c>
      <c r="Z39" s="90">
        <v>1</v>
      </c>
      <c r="AA39" s="90">
        <v>1</v>
      </c>
      <c r="AB39" s="90">
        <v>0</v>
      </c>
      <c r="AC39" s="90">
        <v>0</v>
      </c>
      <c r="AD39" s="90">
        <v>1</v>
      </c>
      <c r="AE39" s="90">
        <v>0</v>
      </c>
      <c r="AF39" s="90">
        <v>0</v>
      </c>
      <c r="AG39" s="90">
        <v>0</v>
      </c>
      <c r="AH39" s="91">
        <v>3</v>
      </c>
      <c r="AI39" s="91" t="s">
        <v>83</v>
      </c>
      <c r="AJ39" s="91">
        <v>1</v>
      </c>
      <c r="AK39" s="237">
        <v>1</v>
      </c>
      <c r="AL39" s="237">
        <v>0</v>
      </c>
    </row>
    <row r="40" spans="1:88">
      <c r="A40" s="141">
        <v>3</v>
      </c>
      <c r="B40" s="87">
        <v>38</v>
      </c>
      <c r="C40" s="94">
        <v>4</v>
      </c>
      <c r="D40" s="94" t="s">
        <v>77</v>
      </c>
      <c r="E40" s="95" t="s">
        <v>193</v>
      </c>
      <c r="F40" s="94">
        <v>11</v>
      </c>
      <c r="G40" s="94" t="s">
        <v>78</v>
      </c>
      <c r="H40" s="95" t="s">
        <v>221</v>
      </c>
      <c r="I40" s="262" t="s">
        <v>82</v>
      </c>
      <c r="J40" s="262" t="s">
        <v>82</v>
      </c>
      <c r="K40" s="262" t="s">
        <v>82</v>
      </c>
      <c r="L40" s="262" t="s">
        <v>82</v>
      </c>
      <c r="M40" s="262" t="s">
        <v>82</v>
      </c>
      <c r="N40" s="229">
        <v>0</v>
      </c>
      <c r="O40" s="229">
        <v>0</v>
      </c>
      <c r="P40" s="229">
        <v>0</v>
      </c>
      <c r="Q40" s="229">
        <v>0</v>
      </c>
      <c r="R40" s="229">
        <v>0</v>
      </c>
      <c r="S40" s="229">
        <v>0</v>
      </c>
      <c r="T40" s="229">
        <v>0</v>
      </c>
      <c r="U40" s="229">
        <v>0</v>
      </c>
      <c r="V40" s="229">
        <v>0</v>
      </c>
      <c r="W40" s="229">
        <v>0</v>
      </c>
      <c r="X40" s="97">
        <v>0</v>
      </c>
      <c r="Y40" s="97">
        <v>0</v>
      </c>
      <c r="Z40" s="97">
        <v>0</v>
      </c>
      <c r="AA40" s="97">
        <v>0</v>
      </c>
      <c r="AB40" s="97">
        <v>0</v>
      </c>
      <c r="AC40" s="97">
        <v>0</v>
      </c>
      <c r="AD40" s="97">
        <v>0</v>
      </c>
      <c r="AE40" s="97">
        <v>0</v>
      </c>
      <c r="AF40" s="97">
        <v>0</v>
      </c>
      <c r="AG40" s="97">
        <v>0</v>
      </c>
      <c r="AH40" s="234">
        <v>0</v>
      </c>
      <c r="AI40" s="234" t="s">
        <v>83</v>
      </c>
      <c r="AJ40" s="234">
        <v>0</v>
      </c>
      <c r="AK40" s="237">
        <v>0</v>
      </c>
      <c r="AL40" s="237">
        <v>0</v>
      </c>
    </row>
    <row r="41" spans="1:88">
      <c r="A41" s="143">
        <v>3</v>
      </c>
      <c r="B41" s="87">
        <v>39</v>
      </c>
      <c r="C41" s="99"/>
      <c r="D41" s="99"/>
      <c r="E41" s="99"/>
      <c r="F41" s="99"/>
      <c r="G41" s="99"/>
      <c r="H41" s="99"/>
      <c r="I41" s="100"/>
      <c r="J41" s="100"/>
      <c r="K41" s="100"/>
      <c r="L41" s="100"/>
      <c r="M41" s="100"/>
      <c r="N41" s="101">
        <v>96</v>
      </c>
      <c r="O41" s="101">
        <v>79</v>
      </c>
      <c r="P41" s="101">
        <v>88</v>
      </c>
      <c r="Q41" s="101">
        <v>78</v>
      </c>
      <c r="R41" s="101">
        <v>91</v>
      </c>
      <c r="S41" s="101">
        <v>75</v>
      </c>
      <c r="T41" s="101">
        <v>75</v>
      </c>
      <c r="U41" s="101">
        <v>68</v>
      </c>
      <c r="V41" s="101">
        <v>20</v>
      </c>
      <c r="W41" s="101">
        <v>23</v>
      </c>
      <c r="X41" s="102"/>
      <c r="Y41" s="264">
        <v>370</v>
      </c>
      <c r="Z41" s="264" t="s">
        <v>218</v>
      </c>
      <c r="AA41" s="264">
        <v>323</v>
      </c>
      <c r="AB41" s="102"/>
      <c r="AC41" s="102"/>
      <c r="AD41" s="102"/>
      <c r="AE41" s="102"/>
      <c r="AF41" s="102"/>
      <c r="AG41" s="102"/>
      <c r="AH41" s="85"/>
      <c r="AI41" s="85"/>
      <c r="AJ41" s="86"/>
      <c r="AK41" s="144">
        <v>6</v>
      </c>
      <c r="AL41" s="144">
        <v>3</v>
      </c>
    </row>
    <row r="42" spans="1:88" s="109" customFormat="1">
      <c r="A42" s="116">
        <v>4</v>
      </c>
      <c r="B42" s="87">
        <v>40</v>
      </c>
      <c r="C42" s="87">
        <v>3</v>
      </c>
      <c r="D42" s="91" t="s">
        <v>19</v>
      </c>
      <c r="E42" s="117" t="s">
        <v>178</v>
      </c>
      <c r="F42" s="87">
        <v>9</v>
      </c>
      <c r="G42" s="91">
        <v>4</v>
      </c>
      <c r="H42" s="118" t="s">
        <v>179</v>
      </c>
      <c r="I42" s="82"/>
      <c r="J42" s="83"/>
      <c r="K42" s="83"/>
      <c r="L42" s="83"/>
      <c r="M42" s="83"/>
      <c r="N42" s="84"/>
      <c r="O42" s="84"/>
      <c r="P42" s="84"/>
      <c r="Q42" s="84"/>
      <c r="R42" s="84"/>
      <c r="S42" s="84"/>
      <c r="T42" s="84"/>
      <c r="U42" s="84"/>
      <c r="V42" s="84"/>
      <c r="W42" s="84"/>
      <c r="X42" s="85"/>
      <c r="Y42" s="85"/>
      <c r="Z42" s="85"/>
      <c r="AA42" s="85"/>
      <c r="AB42" s="85"/>
      <c r="AC42" s="85"/>
      <c r="AD42" s="85"/>
      <c r="AE42" s="85"/>
      <c r="AF42" s="85"/>
      <c r="AG42" s="85"/>
      <c r="AH42" s="235">
        <v>3</v>
      </c>
      <c r="AI42" s="235" t="s">
        <v>83</v>
      </c>
      <c r="AJ42" s="235">
        <v>0</v>
      </c>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row>
    <row r="43" spans="1:88" s="109" customFormat="1">
      <c r="A43" s="116">
        <v>4</v>
      </c>
      <c r="B43" s="87">
        <v>41</v>
      </c>
      <c r="C43" s="87">
        <v>4</v>
      </c>
      <c r="D43" s="87" t="s">
        <v>77</v>
      </c>
      <c r="E43" s="88" t="s">
        <v>223</v>
      </c>
      <c r="F43" s="87">
        <v>10</v>
      </c>
      <c r="G43" s="87" t="s">
        <v>85</v>
      </c>
      <c r="H43" s="88" t="s">
        <v>224</v>
      </c>
      <c r="I43" s="262" t="s">
        <v>94</v>
      </c>
      <c r="J43" s="262" t="s">
        <v>86</v>
      </c>
      <c r="K43" s="262" t="s">
        <v>80</v>
      </c>
      <c r="L43" s="262" t="s">
        <v>82</v>
      </c>
      <c r="M43" s="262" t="s">
        <v>82</v>
      </c>
      <c r="N43" s="230">
        <v>11</v>
      </c>
      <c r="O43" s="230">
        <v>9</v>
      </c>
      <c r="P43" s="230">
        <v>11</v>
      </c>
      <c r="Q43" s="230">
        <v>6</v>
      </c>
      <c r="R43" s="230">
        <v>11</v>
      </c>
      <c r="S43" s="230">
        <v>8</v>
      </c>
      <c r="T43" s="230">
        <v>0</v>
      </c>
      <c r="U43" s="230">
        <v>0</v>
      </c>
      <c r="V43" s="230">
        <v>0</v>
      </c>
      <c r="W43" s="230">
        <v>0</v>
      </c>
      <c r="X43" s="127">
        <v>1</v>
      </c>
      <c r="Y43" s="127">
        <v>1</v>
      </c>
      <c r="Z43" s="127">
        <v>1</v>
      </c>
      <c r="AA43" s="127">
        <v>0</v>
      </c>
      <c r="AB43" s="127">
        <v>0</v>
      </c>
      <c r="AC43" s="127">
        <v>0</v>
      </c>
      <c r="AD43" s="127">
        <v>0</v>
      </c>
      <c r="AE43" s="127">
        <v>0</v>
      </c>
      <c r="AF43" s="127">
        <v>0</v>
      </c>
      <c r="AG43" s="127">
        <v>0</v>
      </c>
      <c r="AH43" s="91">
        <v>3</v>
      </c>
      <c r="AI43" s="91" t="s">
        <v>83</v>
      </c>
      <c r="AJ43" s="91">
        <v>1</v>
      </c>
      <c r="AK43" s="237">
        <v>1</v>
      </c>
      <c r="AL43" s="237">
        <v>0</v>
      </c>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row>
    <row r="44" spans="1:88" s="109" customFormat="1">
      <c r="A44" s="116">
        <v>4</v>
      </c>
      <c r="B44" s="87">
        <v>42</v>
      </c>
      <c r="C44" s="87">
        <v>5</v>
      </c>
      <c r="D44" s="87" t="s">
        <v>84</v>
      </c>
      <c r="E44" s="88" t="s">
        <v>225</v>
      </c>
      <c r="F44" s="87">
        <v>11</v>
      </c>
      <c r="G44" s="87" t="s">
        <v>78</v>
      </c>
      <c r="H44" s="88" t="s">
        <v>226</v>
      </c>
      <c r="I44" s="262" t="s">
        <v>89</v>
      </c>
      <c r="J44" s="262" t="s">
        <v>96</v>
      </c>
      <c r="K44" s="262" t="s">
        <v>86</v>
      </c>
      <c r="L44" s="263" t="s">
        <v>81</v>
      </c>
      <c r="M44" s="263" t="s">
        <v>82</v>
      </c>
      <c r="N44" s="87">
        <v>6</v>
      </c>
      <c r="O44" s="87">
        <v>11</v>
      </c>
      <c r="P44" s="87">
        <v>11</v>
      </c>
      <c r="Q44" s="87">
        <v>5</v>
      </c>
      <c r="R44" s="87">
        <v>11</v>
      </c>
      <c r="S44" s="87">
        <v>6</v>
      </c>
      <c r="T44" s="87">
        <v>11</v>
      </c>
      <c r="U44" s="87">
        <v>3</v>
      </c>
      <c r="V44" s="87">
        <v>0</v>
      </c>
      <c r="W44" s="87">
        <v>0</v>
      </c>
      <c r="X44" s="90">
        <v>0</v>
      </c>
      <c r="Y44" s="90">
        <v>1</v>
      </c>
      <c r="Z44" s="90">
        <v>1</v>
      </c>
      <c r="AA44" s="90">
        <v>1</v>
      </c>
      <c r="AB44" s="90">
        <v>0</v>
      </c>
      <c r="AC44" s="90">
        <v>1</v>
      </c>
      <c r="AD44" s="90">
        <v>0</v>
      </c>
      <c r="AE44" s="90">
        <v>0</v>
      </c>
      <c r="AF44" s="90">
        <v>0</v>
      </c>
      <c r="AG44" s="90">
        <v>0</v>
      </c>
      <c r="AH44" s="91">
        <v>3</v>
      </c>
      <c r="AI44" s="91" t="s">
        <v>83</v>
      </c>
      <c r="AJ44" s="91">
        <v>1</v>
      </c>
      <c r="AK44" s="237">
        <v>1</v>
      </c>
      <c r="AL44" s="237">
        <v>0</v>
      </c>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row>
    <row r="45" spans="1:88" s="109" customFormat="1">
      <c r="A45" s="116">
        <v>4</v>
      </c>
      <c r="B45" s="87">
        <v>43</v>
      </c>
      <c r="C45" s="87">
        <v>6</v>
      </c>
      <c r="D45" s="87" t="s">
        <v>87</v>
      </c>
      <c r="E45" s="88" t="s">
        <v>227</v>
      </c>
      <c r="F45" s="87">
        <v>12</v>
      </c>
      <c r="G45" s="87" t="s">
        <v>88</v>
      </c>
      <c r="H45" s="88" t="s">
        <v>228</v>
      </c>
      <c r="I45" s="262" t="s">
        <v>107</v>
      </c>
      <c r="J45" s="262" t="s">
        <v>96</v>
      </c>
      <c r="K45" s="262" t="s">
        <v>101</v>
      </c>
      <c r="L45" s="263" t="s">
        <v>95</v>
      </c>
      <c r="M45" s="263" t="s">
        <v>82</v>
      </c>
      <c r="N45" s="87">
        <v>12</v>
      </c>
      <c r="O45" s="87">
        <v>14</v>
      </c>
      <c r="P45" s="87">
        <v>11</v>
      </c>
      <c r="Q45" s="87">
        <v>5</v>
      </c>
      <c r="R45" s="87">
        <v>11</v>
      </c>
      <c r="S45" s="87">
        <v>2</v>
      </c>
      <c r="T45" s="87">
        <v>12</v>
      </c>
      <c r="U45" s="87">
        <v>10</v>
      </c>
      <c r="V45" s="87">
        <v>0</v>
      </c>
      <c r="W45" s="87">
        <v>0</v>
      </c>
      <c r="X45" s="90">
        <v>0</v>
      </c>
      <c r="Y45" s="90">
        <v>1</v>
      </c>
      <c r="Z45" s="90">
        <v>1</v>
      </c>
      <c r="AA45" s="90">
        <v>1</v>
      </c>
      <c r="AB45" s="90">
        <v>0</v>
      </c>
      <c r="AC45" s="90">
        <v>1</v>
      </c>
      <c r="AD45" s="90">
        <v>0</v>
      </c>
      <c r="AE45" s="90">
        <v>0</v>
      </c>
      <c r="AF45" s="90">
        <v>0</v>
      </c>
      <c r="AG45" s="90">
        <v>0</v>
      </c>
      <c r="AH45" s="295">
        <v>2</v>
      </c>
      <c r="AI45" s="295" t="s">
        <v>83</v>
      </c>
      <c r="AJ45" s="295">
        <v>3</v>
      </c>
      <c r="AK45" s="237">
        <v>1</v>
      </c>
      <c r="AL45" s="237">
        <v>0</v>
      </c>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row>
    <row r="46" spans="1:88" s="109" customFormat="1">
      <c r="A46" s="116">
        <v>4</v>
      </c>
      <c r="B46" s="87">
        <v>44</v>
      </c>
      <c r="C46" s="92">
        <v>5</v>
      </c>
      <c r="D46" s="87"/>
      <c r="E46" s="88" t="s">
        <v>225</v>
      </c>
      <c r="F46" s="92">
        <v>11</v>
      </c>
      <c r="G46" s="87"/>
      <c r="H46" s="88" t="s">
        <v>226</v>
      </c>
      <c r="I46" s="323" t="s">
        <v>100</v>
      </c>
      <c r="J46" s="323" t="s">
        <v>93</v>
      </c>
      <c r="K46" s="323" t="s">
        <v>80</v>
      </c>
      <c r="L46" s="323" t="s">
        <v>144</v>
      </c>
      <c r="M46" s="323" t="s">
        <v>97</v>
      </c>
      <c r="N46" s="285">
        <v>9</v>
      </c>
      <c r="O46" s="285">
        <v>11</v>
      </c>
      <c r="P46" s="285">
        <v>11</v>
      </c>
      <c r="Q46" s="285">
        <v>4</v>
      </c>
      <c r="R46" s="285">
        <v>11</v>
      </c>
      <c r="S46" s="285">
        <v>8</v>
      </c>
      <c r="T46" s="285">
        <v>11</v>
      </c>
      <c r="U46" s="285">
        <v>13</v>
      </c>
      <c r="V46" s="285">
        <v>4</v>
      </c>
      <c r="W46" s="285">
        <v>11</v>
      </c>
      <c r="X46" s="293">
        <v>0</v>
      </c>
      <c r="Y46" s="293">
        <v>1</v>
      </c>
      <c r="Z46" s="293">
        <v>1</v>
      </c>
      <c r="AA46" s="293">
        <v>0</v>
      </c>
      <c r="AB46" s="293">
        <v>0</v>
      </c>
      <c r="AC46" s="293">
        <v>1</v>
      </c>
      <c r="AD46" s="293">
        <v>0</v>
      </c>
      <c r="AE46" s="293">
        <v>0</v>
      </c>
      <c r="AF46" s="293">
        <v>1</v>
      </c>
      <c r="AG46" s="293">
        <v>1</v>
      </c>
      <c r="AH46" s="296"/>
      <c r="AI46" s="296"/>
      <c r="AJ46" s="296"/>
      <c r="AK46" s="298">
        <v>0</v>
      </c>
      <c r="AL46" s="299">
        <v>1</v>
      </c>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row>
    <row r="47" spans="1:88" s="109" customFormat="1">
      <c r="A47" s="116">
        <v>4</v>
      </c>
      <c r="B47" s="87">
        <v>45</v>
      </c>
      <c r="C47" s="92">
        <v>6</v>
      </c>
      <c r="D47" s="87"/>
      <c r="E47" s="88" t="s">
        <v>227</v>
      </c>
      <c r="F47" s="92">
        <v>12</v>
      </c>
      <c r="G47" s="87"/>
      <c r="H47" s="88" t="s">
        <v>228</v>
      </c>
      <c r="I47" s="323"/>
      <c r="J47" s="323"/>
      <c r="K47" s="323"/>
      <c r="L47" s="323"/>
      <c r="M47" s="323"/>
      <c r="N47" s="286"/>
      <c r="O47" s="286"/>
      <c r="P47" s="286"/>
      <c r="Q47" s="286"/>
      <c r="R47" s="286"/>
      <c r="S47" s="286"/>
      <c r="T47" s="286"/>
      <c r="U47" s="286"/>
      <c r="V47" s="286"/>
      <c r="W47" s="286"/>
      <c r="X47" s="294"/>
      <c r="Y47" s="294"/>
      <c r="Z47" s="294"/>
      <c r="AA47" s="294"/>
      <c r="AB47" s="294"/>
      <c r="AC47" s="294"/>
      <c r="AD47" s="294"/>
      <c r="AE47" s="294"/>
      <c r="AF47" s="294"/>
      <c r="AG47" s="294"/>
      <c r="AH47" s="91">
        <v>3</v>
      </c>
      <c r="AI47" s="91" t="s">
        <v>83</v>
      </c>
      <c r="AJ47" s="91">
        <v>1</v>
      </c>
      <c r="AK47" s="298"/>
      <c r="AL47" s="299"/>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row>
    <row r="48" spans="1:88" s="109" customFormat="1">
      <c r="A48" s="116">
        <v>4</v>
      </c>
      <c r="B48" s="87">
        <v>46</v>
      </c>
      <c r="C48" s="93">
        <v>5</v>
      </c>
      <c r="D48" s="87" t="s">
        <v>84</v>
      </c>
      <c r="E48" s="88" t="s">
        <v>225</v>
      </c>
      <c r="F48" s="93">
        <v>10</v>
      </c>
      <c r="G48" s="87" t="s">
        <v>85</v>
      </c>
      <c r="H48" s="88" t="s">
        <v>224</v>
      </c>
      <c r="I48" s="262" t="s">
        <v>94</v>
      </c>
      <c r="J48" s="262" t="s">
        <v>94</v>
      </c>
      <c r="K48" s="262" t="s">
        <v>91</v>
      </c>
      <c r="L48" s="262" t="s">
        <v>92</v>
      </c>
      <c r="M48" s="262" t="s">
        <v>82</v>
      </c>
      <c r="N48" s="87">
        <v>11</v>
      </c>
      <c r="O48" s="87">
        <v>9</v>
      </c>
      <c r="P48" s="87">
        <v>11</v>
      </c>
      <c r="Q48" s="87">
        <v>9</v>
      </c>
      <c r="R48" s="87">
        <v>8</v>
      </c>
      <c r="S48" s="87">
        <v>11</v>
      </c>
      <c r="T48" s="87">
        <v>11</v>
      </c>
      <c r="U48" s="87">
        <v>7</v>
      </c>
      <c r="V48" s="87">
        <v>0</v>
      </c>
      <c r="W48" s="87">
        <v>0</v>
      </c>
      <c r="X48" s="90">
        <v>1</v>
      </c>
      <c r="Y48" s="90">
        <v>1</v>
      </c>
      <c r="Z48" s="90">
        <v>0</v>
      </c>
      <c r="AA48" s="90">
        <v>1</v>
      </c>
      <c r="AB48" s="90">
        <v>0</v>
      </c>
      <c r="AC48" s="90">
        <v>0</v>
      </c>
      <c r="AD48" s="90">
        <v>0</v>
      </c>
      <c r="AE48" s="90">
        <v>1</v>
      </c>
      <c r="AF48" s="90">
        <v>0</v>
      </c>
      <c r="AG48" s="90">
        <v>0</v>
      </c>
      <c r="AH48" s="91">
        <v>3</v>
      </c>
      <c r="AI48" s="91" t="s">
        <v>83</v>
      </c>
      <c r="AJ48" s="91">
        <v>0</v>
      </c>
      <c r="AK48" s="237">
        <v>1</v>
      </c>
      <c r="AL48" s="237">
        <v>0</v>
      </c>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row>
    <row r="49" spans="1:88" s="109" customFormat="1">
      <c r="A49" s="116">
        <v>4</v>
      </c>
      <c r="B49" s="87">
        <v>47</v>
      </c>
      <c r="C49" s="93">
        <v>4</v>
      </c>
      <c r="D49" s="87" t="s">
        <v>77</v>
      </c>
      <c r="E49" s="88" t="s">
        <v>223</v>
      </c>
      <c r="F49" s="93">
        <v>12</v>
      </c>
      <c r="G49" s="87" t="s">
        <v>88</v>
      </c>
      <c r="H49" s="88" t="s">
        <v>228</v>
      </c>
      <c r="I49" s="262" t="s">
        <v>96</v>
      </c>
      <c r="J49" s="262" t="s">
        <v>94</v>
      </c>
      <c r="K49" s="262" t="s">
        <v>80</v>
      </c>
      <c r="L49" s="262" t="s">
        <v>82</v>
      </c>
      <c r="M49" s="262" t="s">
        <v>82</v>
      </c>
      <c r="N49" s="87">
        <v>11</v>
      </c>
      <c r="O49" s="87">
        <v>5</v>
      </c>
      <c r="P49" s="87">
        <v>11</v>
      </c>
      <c r="Q49" s="87">
        <v>9</v>
      </c>
      <c r="R49" s="87">
        <v>11</v>
      </c>
      <c r="S49" s="87">
        <v>8</v>
      </c>
      <c r="T49" s="87">
        <v>0</v>
      </c>
      <c r="U49" s="87">
        <v>0</v>
      </c>
      <c r="V49" s="87">
        <v>0</v>
      </c>
      <c r="W49" s="87">
        <v>0</v>
      </c>
      <c r="X49" s="90">
        <v>1</v>
      </c>
      <c r="Y49" s="90">
        <v>1</v>
      </c>
      <c r="Z49" s="90">
        <v>1</v>
      </c>
      <c r="AA49" s="90">
        <v>0</v>
      </c>
      <c r="AB49" s="90">
        <v>0</v>
      </c>
      <c r="AC49" s="90">
        <v>0</v>
      </c>
      <c r="AD49" s="90">
        <v>0</v>
      </c>
      <c r="AE49" s="90">
        <v>0</v>
      </c>
      <c r="AF49" s="90">
        <v>0</v>
      </c>
      <c r="AG49" s="90">
        <v>0</v>
      </c>
      <c r="AH49" s="91">
        <v>3</v>
      </c>
      <c r="AI49" s="91" t="s">
        <v>83</v>
      </c>
      <c r="AJ49" s="91">
        <v>0</v>
      </c>
      <c r="AK49" s="237">
        <v>1</v>
      </c>
      <c r="AL49" s="237">
        <v>0</v>
      </c>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row>
    <row r="50" spans="1:88" s="109" customFormat="1">
      <c r="A50" s="116">
        <v>4</v>
      </c>
      <c r="B50" s="87">
        <v>48</v>
      </c>
      <c r="C50" s="93">
        <v>6</v>
      </c>
      <c r="D50" s="87" t="s">
        <v>87</v>
      </c>
      <c r="E50" s="88" t="s">
        <v>227</v>
      </c>
      <c r="F50" s="93">
        <v>11</v>
      </c>
      <c r="G50" s="87" t="s">
        <v>78</v>
      </c>
      <c r="H50" s="88" t="s">
        <v>226</v>
      </c>
      <c r="I50" s="262" t="s">
        <v>96</v>
      </c>
      <c r="J50" s="262" t="s">
        <v>92</v>
      </c>
      <c r="K50" s="262" t="s">
        <v>81</v>
      </c>
      <c r="L50" s="262" t="s">
        <v>82</v>
      </c>
      <c r="M50" s="262" t="s">
        <v>82</v>
      </c>
      <c r="N50" s="87">
        <v>11</v>
      </c>
      <c r="O50" s="87">
        <v>5</v>
      </c>
      <c r="P50" s="87">
        <v>11</v>
      </c>
      <c r="Q50" s="87">
        <v>7</v>
      </c>
      <c r="R50" s="87">
        <v>11</v>
      </c>
      <c r="S50" s="87">
        <v>3</v>
      </c>
      <c r="T50" s="87">
        <v>0</v>
      </c>
      <c r="U50" s="87">
        <v>0</v>
      </c>
      <c r="V50" s="87">
        <v>0</v>
      </c>
      <c r="W50" s="87">
        <v>0</v>
      </c>
      <c r="X50" s="90">
        <v>1</v>
      </c>
      <c r="Y50" s="90">
        <v>1</v>
      </c>
      <c r="Z50" s="90">
        <v>1</v>
      </c>
      <c r="AA50" s="90">
        <v>0</v>
      </c>
      <c r="AB50" s="90">
        <v>0</v>
      </c>
      <c r="AC50" s="90">
        <v>0</v>
      </c>
      <c r="AD50" s="90">
        <v>0</v>
      </c>
      <c r="AE50" s="90">
        <v>0</v>
      </c>
      <c r="AF50" s="90">
        <v>0</v>
      </c>
      <c r="AG50" s="90">
        <v>0</v>
      </c>
      <c r="AH50" s="91">
        <v>0</v>
      </c>
      <c r="AI50" s="91" t="s">
        <v>83</v>
      </c>
      <c r="AJ50" s="91">
        <v>0</v>
      </c>
      <c r="AK50" s="237">
        <v>1</v>
      </c>
      <c r="AL50" s="237">
        <v>0</v>
      </c>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row>
    <row r="51" spans="1:88" s="109" customFormat="1">
      <c r="A51" s="116">
        <v>4</v>
      </c>
      <c r="B51" s="87">
        <v>49</v>
      </c>
      <c r="C51" s="87">
        <v>5</v>
      </c>
      <c r="D51" s="87" t="s">
        <v>84</v>
      </c>
      <c r="E51" s="88" t="s">
        <v>225</v>
      </c>
      <c r="F51" s="87">
        <v>12</v>
      </c>
      <c r="G51" s="87" t="s">
        <v>88</v>
      </c>
      <c r="H51" s="88" t="s">
        <v>228</v>
      </c>
      <c r="I51" s="262" t="s">
        <v>82</v>
      </c>
      <c r="J51" s="262" t="s">
        <v>82</v>
      </c>
      <c r="K51" s="262" t="s">
        <v>82</v>
      </c>
      <c r="L51" s="262" t="s">
        <v>82</v>
      </c>
      <c r="M51" s="262" t="s">
        <v>82</v>
      </c>
      <c r="N51" s="87">
        <v>0</v>
      </c>
      <c r="O51" s="87">
        <v>0</v>
      </c>
      <c r="P51" s="87">
        <v>0</v>
      </c>
      <c r="Q51" s="87">
        <v>0</v>
      </c>
      <c r="R51" s="87">
        <v>0</v>
      </c>
      <c r="S51" s="87">
        <v>0</v>
      </c>
      <c r="T51" s="87">
        <v>0</v>
      </c>
      <c r="U51" s="87">
        <v>0</v>
      </c>
      <c r="V51" s="87">
        <v>0</v>
      </c>
      <c r="W51" s="87">
        <v>0</v>
      </c>
      <c r="X51" s="90">
        <v>0</v>
      </c>
      <c r="Y51" s="90">
        <v>0</v>
      </c>
      <c r="Z51" s="90">
        <v>0</v>
      </c>
      <c r="AA51" s="90">
        <v>0</v>
      </c>
      <c r="AB51" s="90">
        <v>0</v>
      </c>
      <c r="AC51" s="90">
        <v>0</v>
      </c>
      <c r="AD51" s="90">
        <v>0</v>
      </c>
      <c r="AE51" s="90">
        <v>0</v>
      </c>
      <c r="AF51" s="90">
        <v>0</v>
      </c>
      <c r="AG51" s="90">
        <v>0</v>
      </c>
      <c r="AH51" s="91">
        <v>0</v>
      </c>
      <c r="AI51" s="91" t="s">
        <v>83</v>
      </c>
      <c r="AJ51" s="91">
        <v>0</v>
      </c>
      <c r="AK51" s="237">
        <v>0</v>
      </c>
      <c r="AL51" s="237">
        <v>0</v>
      </c>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row>
    <row r="52" spans="1:88">
      <c r="A52" s="140">
        <v>4</v>
      </c>
      <c r="B52" s="87">
        <v>50</v>
      </c>
      <c r="C52" s="93">
        <v>6</v>
      </c>
      <c r="D52" s="93" t="s">
        <v>87</v>
      </c>
      <c r="E52" s="88" t="s">
        <v>227</v>
      </c>
      <c r="F52" s="93">
        <v>10</v>
      </c>
      <c r="G52" s="93" t="s">
        <v>85</v>
      </c>
      <c r="H52" s="88" t="s">
        <v>224</v>
      </c>
      <c r="I52" s="262" t="s">
        <v>82</v>
      </c>
      <c r="J52" s="262" t="s">
        <v>82</v>
      </c>
      <c r="K52" s="262" t="s">
        <v>82</v>
      </c>
      <c r="L52" s="262" t="s">
        <v>82</v>
      </c>
      <c r="M52" s="262" t="s">
        <v>82</v>
      </c>
      <c r="N52" s="87">
        <v>0</v>
      </c>
      <c r="O52" s="87">
        <v>0</v>
      </c>
      <c r="P52" s="87">
        <v>0</v>
      </c>
      <c r="Q52" s="87">
        <v>0</v>
      </c>
      <c r="R52" s="87">
        <v>0</v>
      </c>
      <c r="S52" s="87">
        <v>0</v>
      </c>
      <c r="T52" s="87">
        <v>0</v>
      </c>
      <c r="U52" s="87">
        <v>0</v>
      </c>
      <c r="V52" s="87">
        <v>0</v>
      </c>
      <c r="W52" s="87">
        <v>0</v>
      </c>
      <c r="X52" s="90">
        <v>0</v>
      </c>
      <c r="Y52" s="90">
        <v>0</v>
      </c>
      <c r="Z52" s="90">
        <v>0</v>
      </c>
      <c r="AA52" s="90">
        <v>0</v>
      </c>
      <c r="AB52" s="90">
        <v>0</v>
      </c>
      <c r="AC52" s="90">
        <v>0</v>
      </c>
      <c r="AD52" s="90">
        <v>0</v>
      </c>
      <c r="AE52" s="90">
        <v>0</v>
      </c>
      <c r="AF52" s="90">
        <v>0</v>
      </c>
      <c r="AG52" s="90">
        <v>0</v>
      </c>
      <c r="AH52" s="234">
        <v>0</v>
      </c>
      <c r="AI52" s="234" t="s">
        <v>83</v>
      </c>
      <c r="AJ52" s="234">
        <v>0</v>
      </c>
      <c r="AK52" s="237">
        <v>0</v>
      </c>
      <c r="AL52" s="237">
        <v>0</v>
      </c>
    </row>
    <row r="53" spans="1:88">
      <c r="A53" s="140">
        <v>4</v>
      </c>
      <c r="B53" s="87">
        <v>51</v>
      </c>
      <c r="C53" s="94">
        <v>4</v>
      </c>
      <c r="D53" s="94" t="s">
        <v>77</v>
      </c>
      <c r="E53" s="95" t="s">
        <v>223</v>
      </c>
      <c r="F53" s="94">
        <v>11</v>
      </c>
      <c r="G53" s="94" t="s">
        <v>78</v>
      </c>
      <c r="H53" s="95" t="s">
        <v>226</v>
      </c>
      <c r="I53" s="265" t="s">
        <v>82</v>
      </c>
      <c r="J53" s="265" t="s">
        <v>82</v>
      </c>
      <c r="K53" s="265" t="s">
        <v>82</v>
      </c>
      <c r="L53" s="265" t="s">
        <v>82</v>
      </c>
      <c r="M53" s="265" t="s">
        <v>82</v>
      </c>
      <c r="N53" s="229">
        <v>0</v>
      </c>
      <c r="O53" s="229">
        <v>0</v>
      </c>
      <c r="P53" s="229">
        <v>0</v>
      </c>
      <c r="Q53" s="229">
        <v>0</v>
      </c>
      <c r="R53" s="229">
        <v>0</v>
      </c>
      <c r="S53" s="229">
        <v>0</v>
      </c>
      <c r="T53" s="229">
        <v>0</v>
      </c>
      <c r="U53" s="229">
        <v>0</v>
      </c>
      <c r="V53" s="229">
        <v>0</v>
      </c>
      <c r="W53" s="229">
        <v>0</v>
      </c>
      <c r="X53" s="97">
        <v>0</v>
      </c>
      <c r="Y53" s="97">
        <v>0</v>
      </c>
      <c r="Z53" s="97">
        <v>0</v>
      </c>
      <c r="AA53" s="97">
        <v>0</v>
      </c>
      <c r="AB53" s="97">
        <v>0</v>
      </c>
      <c r="AC53" s="97">
        <v>0</v>
      </c>
      <c r="AD53" s="97">
        <v>0</v>
      </c>
      <c r="AE53" s="97">
        <v>0</v>
      </c>
      <c r="AF53" s="97">
        <v>0</v>
      </c>
      <c r="AG53" s="97">
        <v>0</v>
      </c>
      <c r="AH53" s="103"/>
      <c r="AI53" s="103"/>
      <c r="AJ53" s="231"/>
      <c r="AK53" s="237">
        <v>0</v>
      </c>
      <c r="AL53" s="237">
        <v>0</v>
      </c>
    </row>
    <row r="54" spans="1:88">
      <c r="C54" s="266"/>
      <c r="D54" s="266"/>
      <c r="E54" s="266"/>
      <c r="F54" s="266"/>
      <c r="G54" s="266"/>
      <c r="H54" s="266"/>
      <c r="I54" s="267"/>
      <c r="J54" s="267"/>
      <c r="K54" s="267"/>
      <c r="L54" s="267"/>
      <c r="M54" s="267"/>
      <c r="N54" s="101"/>
      <c r="O54" s="101"/>
      <c r="P54" s="101"/>
      <c r="Q54" s="101"/>
      <c r="R54" s="101"/>
      <c r="S54" s="101"/>
      <c r="T54" s="101"/>
      <c r="U54" s="101"/>
      <c r="V54" s="101"/>
      <c r="W54" s="101"/>
      <c r="X54" s="102"/>
      <c r="Y54" s="102"/>
      <c r="Z54" s="102"/>
      <c r="AA54" s="102"/>
      <c r="AB54" s="102"/>
      <c r="AC54" s="102"/>
      <c r="AD54" s="102"/>
      <c r="AE54" s="102"/>
      <c r="AF54" s="102"/>
      <c r="AG54" s="102"/>
      <c r="AK54" s="144">
        <v>6</v>
      </c>
      <c r="AL54" s="144">
        <v>1</v>
      </c>
    </row>
  </sheetData>
  <mergeCells count="120">
    <mergeCell ref="I7:I8"/>
    <mergeCell ref="J7:J8"/>
    <mergeCell ref="K7:K8"/>
    <mergeCell ref="L7:L8"/>
    <mergeCell ref="M7:M8"/>
    <mergeCell ref="N7:N8"/>
    <mergeCell ref="O7:O8"/>
    <mergeCell ref="P7:P8"/>
    <mergeCell ref="Q7:Q8"/>
    <mergeCell ref="X7:X8"/>
    <mergeCell ref="Y7:Y8"/>
    <mergeCell ref="Z7:Z8"/>
    <mergeCell ref="AA7:AA8"/>
    <mergeCell ref="AB7:AB8"/>
    <mergeCell ref="AC7:AC8"/>
    <mergeCell ref="R7:R8"/>
    <mergeCell ref="S7:S8"/>
    <mergeCell ref="T7:T8"/>
    <mergeCell ref="U7:U8"/>
    <mergeCell ref="V7:V8"/>
    <mergeCell ref="W7:W8"/>
    <mergeCell ref="AJ7:AJ8"/>
    <mergeCell ref="AK7:AK8"/>
    <mergeCell ref="AL7:AL8"/>
    <mergeCell ref="AD7:AD8"/>
    <mergeCell ref="AE7:AE8"/>
    <mergeCell ref="AF7:AF8"/>
    <mergeCell ref="AG7:AG8"/>
    <mergeCell ref="AH7:AH8"/>
    <mergeCell ref="AI7:AI8"/>
    <mergeCell ref="I20:I21"/>
    <mergeCell ref="J20:J21"/>
    <mergeCell ref="K20:K21"/>
    <mergeCell ref="L20:L21"/>
    <mergeCell ref="M20:M21"/>
    <mergeCell ref="N20:N21"/>
    <mergeCell ref="O20:O21"/>
    <mergeCell ref="P20:P21"/>
    <mergeCell ref="Q20:Q21"/>
    <mergeCell ref="X20:X21"/>
    <mergeCell ref="Y20:Y21"/>
    <mergeCell ref="Z20:Z21"/>
    <mergeCell ref="AA20:AA21"/>
    <mergeCell ref="AB20:AB21"/>
    <mergeCell ref="AC20:AC21"/>
    <mergeCell ref="R20:R21"/>
    <mergeCell ref="S20:S21"/>
    <mergeCell ref="T20:T21"/>
    <mergeCell ref="U20:U21"/>
    <mergeCell ref="V20:V21"/>
    <mergeCell ref="W20:W21"/>
    <mergeCell ref="AJ20:AJ21"/>
    <mergeCell ref="AK20:AK21"/>
    <mergeCell ref="AL20:AL21"/>
    <mergeCell ref="AD20:AD21"/>
    <mergeCell ref="AE20:AE21"/>
    <mergeCell ref="AF20:AF21"/>
    <mergeCell ref="AG20:AG21"/>
    <mergeCell ref="AH20:AH21"/>
    <mergeCell ref="AI20:AI21"/>
    <mergeCell ref="I33:I34"/>
    <mergeCell ref="J33:J34"/>
    <mergeCell ref="K33:K34"/>
    <mergeCell ref="L33:L34"/>
    <mergeCell ref="M33:M34"/>
    <mergeCell ref="N33:N34"/>
    <mergeCell ref="O33:O34"/>
    <mergeCell ref="P33:P34"/>
    <mergeCell ref="Q33:Q34"/>
    <mergeCell ref="X33:X34"/>
    <mergeCell ref="Y33:Y34"/>
    <mergeCell ref="Z33:Z34"/>
    <mergeCell ref="AA33:AA34"/>
    <mergeCell ref="AB33:AB34"/>
    <mergeCell ref="AC33:AC34"/>
    <mergeCell ref="R33:R34"/>
    <mergeCell ref="S33:S34"/>
    <mergeCell ref="T33:T34"/>
    <mergeCell ref="U33:U34"/>
    <mergeCell ref="V33:V34"/>
    <mergeCell ref="W33:W34"/>
    <mergeCell ref="AJ33:AJ34"/>
    <mergeCell ref="AK33:AK34"/>
    <mergeCell ref="AL33:AL34"/>
    <mergeCell ref="AD33:AD34"/>
    <mergeCell ref="AE33:AE34"/>
    <mergeCell ref="AF33:AF34"/>
    <mergeCell ref="AG33:AG34"/>
    <mergeCell ref="AH33:AH34"/>
    <mergeCell ref="AI33:AI34"/>
    <mergeCell ref="I46:I47"/>
    <mergeCell ref="J46:J47"/>
    <mergeCell ref="K46:K47"/>
    <mergeCell ref="L46:L47"/>
    <mergeCell ref="M46:M47"/>
    <mergeCell ref="N46:N47"/>
    <mergeCell ref="O46:O47"/>
    <mergeCell ref="P46:P47"/>
    <mergeCell ref="Q46:Q47"/>
    <mergeCell ref="X46:X47"/>
    <mergeCell ref="Y46:Y47"/>
    <mergeCell ref="Z46:Z47"/>
    <mergeCell ref="AA46:AA47"/>
    <mergeCell ref="AB46:AB47"/>
    <mergeCell ref="AC46:AC47"/>
    <mergeCell ref="R46:R47"/>
    <mergeCell ref="S46:S47"/>
    <mergeCell ref="T46:T47"/>
    <mergeCell ref="U46:U47"/>
    <mergeCell ref="V46:V47"/>
    <mergeCell ref="W46:W47"/>
    <mergeCell ref="AJ45:AJ46"/>
    <mergeCell ref="AK46:AK47"/>
    <mergeCell ref="AL46:AL47"/>
    <mergeCell ref="AD46:AD47"/>
    <mergeCell ref="AE46:AE47"/>
    <mergeCell ref="AF46:AF47"/>
    <mergeCell ref="AG46:AG47"/>
    <mergeCell ref="AH45:AH46"/>
    <mergeCell ref="AI45:AI46"/>
  </mergeCells>
  <conditionalFormatting sqref="H3 H16 H29 H42">
    <cfRule type="expression" dxfId="12" priority="20" stopIfTrue="1">
      <formula>AL3=3</formula>
    </cfRule>
  </conditionalFormatting>
  <conditionalFormatting sqref="G4:H14 G17:H27 G30:H40">
    <cfRule type="expression" dxfId="11" priority="18" stopIfTrue="1">
      <formula>AI4=3</formula>
    </cfRule>
  </conditionalFormatting>
  <conditionalFormatting sqref="G3 D3:E14 G16 D16:E27 G29 D29:E40 D42:D53">
    <cfRule type="expression" dxfId="10" priority="15" stopIfTrue="1">
      <formula>AG3=3</formula>
    </cfRule>
  </conditionalFormatting>
  <conditionalFormatting sqref="I35:M40 I9:M14 I43:M46 I22:M27 I17:M20 I30:M33 I48:M53 I4:M7">
    <cfRule type="cellIs" dxfId="9" priority="11" stopIfTrue="1" operator="equal">
      <formula>"0.0"</formula>
    </cfRule>
  </conditionalFormatting>
  <conditionalFormatting sqref="H3 H16 H29 H42">
    <cfRule type="expression" dxfId="8" priority="10" stopIfTrue="1">
      <formula>AL3=3</formula>
    </cfRule>
  </conditionalFormatting>
  <conditionalFormatting sqref="G4:H14 G17:H27 G30:H40">
    <cfRule type="expression" dxfId="7" priority="8" stopIfTrue="1">
      <formula>AI4=3</formula>
    </cfRule>
  </conditionalFormatting>
  <conditionalFormatting sqref="G3 D3:E14 G16 D16:E27 G29 D29:E40">
    <cfRule type="expression" dxfId="6" priority="5" stopIfTrue="1">
      <formula>AG3=3</formula>
    </cfRule>
  </conditionalFormatting>
  <conditionalFormatting sqref="G43:H53">
    <cfRule type="expression" dxfId="5" priority="21" stopIfTrue="1">
      <formula>AI42=3</formula>
    </cfRule>
  </conditionalFormatting>
  <conditionalFormatting sqref="E42:E53 G42">
    <cfRule type="expression" dxfId="4" priority="23" stopIfTrue="1">
      <formula>AH41=3</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4"/>
  <sheetViews>
    <sheetView topLeftCell="C1" workbookViewId="0">
      <selection activeCell="AP18" sqref="AP18"/>
    </sheetView>
  </sheetViews>
  <sheetFormatPr defaultRowHeight="15" outlineLevelCol="1"/>
  <cols>
    <col min="1" max="1" width="3" hidden="1" customWidth="1" outlineLevel="1"/>
    <col min="2" max="2" width="4" hidden="1" customWidth="1" outlineLevel="1"/>
    <col min="3" max="3" width="2.28515625" bestFit="1" customWidth="1" collapsed="1"/>
    <col min="4" max="4" width="2.28515625" bestFit="1" customWidth="1"/>
    <col min="5" max="5" width="22.28515625" bestFit="1" customWidth="1"/>
    <col min="6" max="6" width="3.42578125" bestFit="1" customWidth="1"/>
    <col min="7" max="7" width="2.28515625" bestFit="1" customWidth="1"/>
    <col min="8" max="8" width="22.28515625" bestFit="1" customWidth="1"/>
    <col min="9" max="13" width="5.5703125" style="184" customWidth="1"/>
    <col min="14" max="33" width="3" hidden="1" customWidth="1" outlineLevel="1"/>
    <col min="34" max="34" width="3.42578125" bestFit="1" customWidth="1" collapsed="1"/>
    <col min="35" max="36" width="3.42578125" bestFit="1" customWidth="1"/>
    <col min="37" max="38" width="3" customWidth="1" outlineLevel="1"/>
    <col min="39" max="44" width="8.85546875" customWidth="1" outlineLevel="1"/>
    <col min="46" max="46" width="9.7109375" hidden="1" customWidth="1" outlineLevel="1"/>
    <col min="47" max="47" width="2.7109375" hidden="1" customWidth="1" outlineLevel="1"/>
    <col min="48" max="48" width="24.85546875" hidden="1" customWidth="1" outlineLevel="1"/>
    <col min="49" max="49" width="2.7109375" hidden="1" customWidth="1" outlineLevel="1"/>
    <col min="50" max="50" width="24.85546875" hidden="1" customWidth="1" outlineLevel="1"/>
    <col min="51" max="56" width="6" hidden="1" customWidth="1" outlineLevel="1"/>
    <col min="57" max="58" width="5.28515625" hidden="1" customWidth="1" outlineLevel="1"/>
    <col min="59" max="59" width="8.85546875" customWidth="1" collapsed="1"/>
    <col min="60" max="60" width="2.140625" bestFit="1" customWidth="1"/>
    <col min="61" max="61" width="24.28515625" bestFit="1" customWidth="1"/>
    <col min="62" max="62" width="2.140625" bestFit="1" customWidth="1"/>
    <col min="63" max="63" width="24.28515625" bestFit="1" customWidth="1"/>
    <col min="64" max="73" width="3.7109375" customWidth="1"/>
    <col min="74" max="74" width="5.7109375" bestFit="1" customWidth="1"/>
    <col min="75" max="76" width="3.85546875" customWidth="1"/>
    <col min="78" max="81" width="6.28515625" customWidth="1"/>
    <col min="257" max="258" width="0" hidden="1" customWidth="1"/>
    <col min="259" max="260" width="2.28515625" bestFit="1" customWidth="1"/>
    <col min="261" max="261" width="22.28515625" bestFit="1" customWidth="1"/>
    <col min="262" max="262" width="3.42578125" bestFit="1" customWidth="1"/>
    <col min="263" max="263" width="2.28515625" bestFit="1" customWidth="1"/>
    <col min="264" max="264" width="22.28515625" bestFit="1" customWidth="1"/>
    <col min="265" max="269" width="5.5703125" customWidth="1"/>
    <col min="270" max="289" width="0" hidden="1" customWidth="1"/>
    <col min="290" max="292" width="3.42578125" bestFit="1" customWidth="1"/>
    <col min="293" max="294" width="3" customWidth="1"/>
    <col min="295" max="300" width="8.85546875" customWidth="1"/>
    <col min="302" max="314" width="0" hidden="1" customWidth="1"/>
    <col min="315" max="315" width="8.85546875" customWidth="1"/>
    <col min="316" max="316" width="2.140625" bestFit="1" customWidth="1"/>
    <col min="317" max="317" width="24.28515625" bestFit="1" customWidth="1"/>
    <col min="318" max="318" width="2.140625" bestFit="1" customWidth="1"/>
    <col min="319" max="319" width="24.28515625" bestFit="1" customWidth="1"/>
    <col min="320" max="329" width="3.7109375" customWidth="1"/>
    <col min="330" max="330" width="5.7109375" bestFit="1" customWidth="1"/>
    <col min="331" max="332" width="3.85546875" customWidth="1"/>
    <col min="334" max="337" width="6.28515625" customWidth="1"/>
    <col min="513" max="514" width="0" hidden="1" customWidth="1"/>
    <col min="515" max="516" width="2.28515625" bestFit="1" customWidth="1"/>
    <col min="517" max="517" width="22.28515625" bestFit="1" customWidth="1"/>
    <col min="518" max="518" width="3.42578125" bestFit="1" customWidth="1"/>
    <col min="519" max="519" width="2.28515625" bestFit="1" customWidth="1"/>
    <col min="520" max="520" width="22.28515625" bestFit="1" customWidth="1"/>
    <col min="521" max="525" width="5.5703125" customWidth="1"/>
    <col min="526" max="545" width="0" hidden="1" customWidth="1"/>
    <col min="546" max="548" width="3.42578125" bestFit="1" customWidth="1"/>
    <col min="549" max="550" width="3" customWidth="1"/>
    <col min="551" max="556" width="8.85546875" customWidth="1"/>
    <col min="558" max="570" width="0" hidden="1" customWidth="1"/>
    <col min="571" max="571" width="8.85546875" customWidth="1"/>
    <col min="572" max="572" width="2.140625" bestFit="1" customWidth="1"/>
    <col min="573" max="573" width="24.28515625" bestFit="1" customWidth="1"/>
    <col min="574" max="574" width="2.140625" bestFit="1" customWidth="1"/>
    <col min="575" max="575" width="24.28515625" bestFit="1" customWidth="1"/>
    <col min="576" max="585" width="3.7109375" customWidth="1"/>
    <col min="586" max="586" width="5.7109375" bestFit="1" customWidth="1"/>
    <col min="587" max="588" width="3.85546875" customWidth="1"/>
    <col min="590" max="593" width="6.28515625" customWidth="1"/>
    <col min="769" max="770" width="0" hidden="1" customWidth="1"/>
    <col min="771" max="772" width="2.28515625" bestFit="1" customWidth="1"/>
    <col min="773" max="773" width="22.28515625" bestFit="1" customWidth="1"/>
    <col min="774" max="774" width="3.42578125" bestFit="1" customWidth="1"/>
    <col min="775" max="775" width="2.28515625" bestFit="1" customWidth="1"/>
    <col min="776" max="776" width="22.28515625" bestFit="1" customWidth="1"/>
    <col min="777" max="781" width="5.5703125" customWidth="1"/>
    <col min="782" max="801" width="0" hidden="1" customWidth="1"/>
    <col min="802" max="804" width="3.42578125" bestFit="1" customWidth="1"/>
    <col min="805" max="806" width="3" customWidth="1"/>
    <col min="807" max="812" width="8.85546875" customWidth="1"/>
    <col min="814" max="826" width="0" hidden="1" customWidth="1"/>
    <col min="827" max="827" width="8.85546875" customWidth="1"/>
    <col min="828" max="828" width="2.140625" bestFit="1" customWidth="1"/>
    <col min="829" max="829" width="24.28515625" bestFit="1" customWidth="1"/>
    <col min="830" max="830" width="2.140625" bestFit="1" customWidth="1"/>
    <col min="831" max="831" width="24.28515625" bestFit="1" customWidth="1"/>
    <col min="832" max="841" width="3.7109375" customWidth="1"/>
    <col min="842" max="842" width="5.7109375" bestFit="1" customWidth="1"/>
    <col min="843" max="844" width="3.85546875" customWidth="1"/>
    <col min="846" max="849" width="6.28515625" customWidth="1"/>
    <col min="1025" max="1026" width="0" hidden="1" customWidth="1"/>
    <col min="1027" max="1028" width="2.28515625" bestFit="1" customWidth="1"/>
    <col min="1029" max="1029" width="22.28515625" bestFit="1" customWidth="1"/>
    <col min="1030" max="1030" width="3.42578125" bestFit="1" customWidth="1"/>
    <col min="1031" max="1031" width="2.28515625" bestFit="1" customWidth="1"/>
    <col min="1032" max="1032" width="22.28515625" bestFit="1" customWidth="1"/>
    <col min="1033" max="1037" width="5.5703125" customWidth="1"/>
    <col min="1038" max="1057" width="0" hidden="1" customWidth="1"/>
    <col min="1058" max="1060" width="3.42578125" bestFit="1" customWidth="1"/>
    <col min="1061" max="1062" width="3" customWidth="1"/>
    <col min="1063" max="1068" width="8.85546875" customWidth="1"/>
    <col min="1070" max="1082" width="0" hidden="1" customWidth="1"/>
    <col min="1083" max="1083" width="8.85546875" customWidth="1"/>
    <col min="1084" max="1084" width="2.140625" bestFit="1" customWidth="1"/>
    <col min="1085" max="1085" width="24.28515625" bestFit="1" customWidth="1"/>
    <col min="1086" max="1086" width="2.140625" bestFit="1" customWidth="1"/>
    <col min="1087" max="1087" width="24.28515625" bestFit="1" customWidth="1"/>
    <col min="1088" max="1097" width="3.7109375" customWidth="1"/>
    <col min="1098" max="1098" width="5.7109375" bestFit="1" customWidth="1"/>
    <col min="1099" max="1100" width="3.85546875" customWidth="1"/>
    <col min="1102" max="1105" width="6.28515625" customWidth="1"/>
    <col min="1281" max="1282" width="0" hidden="1" customWidth="1"/>
    <col min="1283" max="1284" width="2.28515625" bestFit="1" customWidth="1"/>
    <col min="1285" max="1285" width="22.28515625" bestFit="1" customWidth="1"/>
    <col min="1286" max="1286" width="3.42578125" bestFit="1" customWidth="1"/>
    <col min="1287" max="1287" width="2.28515625" bestFit="1" customWidth="1"/>
    <col min="1288" max="1288" width="22.28515625" bestFit="1" customWidth="1"/>
    <col min="1289" max="1293" width="5.5703125" customWidth="1"/>
    <col min="1294" max="1313" width="0" hidden="1" customWidth="1"/>
    <col min="1314" max="1316" width="3.42578125" bestFit="1" customWidth="1"/>
    <col min="1317" max="1318" width="3" customWidth="1"/>
    <col min="1319" max="1324" width="8.85546875" customWidth="1"/>
    <col min="1326" max="1338" width="0" hidden="1" customWidth="1"/>
    <col min="1339" max="1339" width="8.85546875" customWidth="1"/>
    <col min="1340" max="1340" width="2.140625" bestFit="1" customWidth="1"/>
    <col min="1341" max="1341" width="24.28515625" bestFit="1" customWidth="1"/>
    <col min="1342" max="1342" width="2.140625" bestFit="1" customWidth="1"/>
    <col min="1343" max="1343" width="24.28515625" bestFit="1" customWidth="1"/>
    <col min="1344" max="1353" width="3.7109375" customWidth="1"/>
    <col min="1354" max="1354" width="5.7109375" bestFit="1" customWidth="1"/>
    <col min="1355" max="1356" width="3.85546875" customWidth="1"/>
    <col min="1358" max="1361" width="6.28515625" customWidth="1"/>
    <col min="1537" max="1538" width="0" hidden="1" customWidth="1"/>
    <col min="1539" max="1540" width="2.28515625" bestFit="1" customWidth="1"/>
    <col min="1541" max="1541" width="22.28515625" bestFit="1" customWidth="1"/>
    <col min="1542" max="1542" width="3.42578125" bestFit="1" customWidth="1"/>
    <col min="1543" max="1543" width="2.28515625" bestFit="1" customWidth="1"/>
    <col min="1544" max="1544" width="22.28515625" bestFit="1" customWidth="1"/>
    <col min="1545" max="1549" width="5.5703125" customWidth="1"/>
    <col min="1550" max="1569" width="0" hidden="1" customWidth="1"/>
    <col min="1570" max="1572" width="3.42578125" bestFit="1" customWidth="1"/>
    <col min="1573" max="1574" width="3" customWidth="1"/>
    <col min="1575" max="1580" width="8.85546875" customWidth="1"/>
    <col min="1582" max="1594" width="0" hidden="1" customWidth="1"/>
    <col min="1595" max="1595" width="8.85546875" customWidth="1"/>
    <col min="1596" max="1596" width="2.140625" bestFit="1" customWidth="1"/>
    <col min="1597" max="1597" width="24.28515625" bestFit="1" customWidth="1"/>
    <col min="1598" max="1598" width="2.140625" bestFit="1" customWidth="1"/>
    <col min="1599" max="1599" width="24.28515625" bestFit="1" customWidth="1"/>
    <col min="1600" max="1609" width="3.7109375" customWidth="1"/>
    <col min="1610" max="1610" width="5.7109375" bestFit="1" customWidth="1"/>
    <col min="1611" max="1612" width="3.85546875" customWidth="1"/>
    <col min="1614" max="1617" width="6.28515625" customWidth="1"/>
    <col min="1793" max="1794" width="0" hidden="1" customWidth="1"/>
    <col min="1795" max="1796" width="2.28515625" bestFit="1" customWidth="1"/>
    <col min="1797" max="1797" width="22.28515625" bestFit="1" customWidth="1"/>
    <col min="1798" max="1798" width="3.42578125" bestFit="1" customWidth="1"/>
    <col min="1799" max="1799" width="2.28515625" bestFit="1" customWidth="1"/>
    <col min="1800" max="1800" width="22.28515625" bestFit="1" customWidth="1"/>
    <col min="1801" max="1805" width="5.5703125" customWidth="1"/>
    <col min="1806" max="1825" width="0" hidden="1" customWidth="1"/>
    <col min="1826" max="1828" width="3.42578125" bestFit="1" customWidth="1"/>
    <col min="1829" max="1830" width="3" customWidth="1"/>
    <col min="1831" max="1836" width="8.85546875" customWidth="1"/>
    <col min="1838" max="1850" width="0" hidden="1" customWidth="1"/>
    <col min="1851" max="1851" width="8.85546875" customWidth="1"/>
    <col min="1852" max="1852" width="2.140625" bestFit="1" customWidth="1"/>
    <col min="1853" max="1853" width="24.28515625" bestFit="1" customWidth="1"/>
    <col min="1854" max="1854" width="2.140625" bestFit="1" customWidth="1"/>
    <col min="1855" max="1855" width="24.28515625" bestFit="1" customWidth="1"/>
    <col min="1856" max="1865" width="3.7109375" customWidth="1"/>
    <col min="1866" max="1866" width="5.7109375" bestFit="1" customWidth="1"/>
    <col min="1867" max="1868" width="3.85546875" customWidth="1"/>
    <col min="1870" max="1873" width="6.28515625" customWidth="1"/>
    <col min="2049" max="2050" width="0" hidden="1" customWidth="1"/>
    <col min="2051" max="2052" width="2.28515625" bestFit="1" customWidth="1"/>
    <col min="2053" max="2053" width="22.28515625" bestFit="1" customWidth="1"/>
    <col min="2054" max="2054" width="3.42578125" bestFit="1" customWidth="1"/>
    <col min="2055" max="2055" width="2.28515625" bestFit="1" customWidth="1"/>
    <col min="2056" max="2056" width="22.28515625" bestFit="1" customWidth="1"/>
    <col min="2057" max="2061" width="5.5703125" customWidth="1"/>
    <col min="2062" max="2081" width="0" hidden="1" customWidth="1"/>
    <col min="2082" max="2084" width="3.42578125" bestFit="1" customWidth="1"/>
    <col min="2085" max="2086" width="3" customWidth="1"/>
    <col min="2087" max="2092" width="8.85546875" customWidth="1"/>
    <col min="2094" max="2106" width="0" hidden="1" customWidth="1"/>
    <col min="2107" max="2107" width="8.85546875" customWidth="1"/>
    <col min="2108" max="2108" width="2.140625" bestFit="1" customWidth="1"/>
    <col min="2109" max="2109" width="24.28515625" bestFit="1" customWidth="1"/>
    <col min="2110" max="2110" width="2.140625" bestFit="1" customWidth="1"/>
    <col min="2111" max="2111" width="24.28515625" bestFit="1" customWidth="1"/>
    <col min="2112" max="2121" width="3.7109375" customWidth="1"/>
    <col min="2122" max="2122" width="5.7109375" bestFit="1" customWidth="1"/>
    <col min="2123" max="2124" width="3.85546875" customWidth="1"/>
    <col min="2126" max="2129" width="6.28515625" customWidth="1"/>
    <col min="2305" max="2306" width="0" hidden="1" customWidth="1"/>
    <col min="2307" max="2308" width="2.28515625" bestFit="1" customWidth="1"/>
    <col min="2309" max="2309" width="22.28515625" bestFit="1" customWidth="1"/>
    <col min="2310" max="2310" width="3.42578125" bestFit="1" customWidth="1"/>
    <col min="2311" max="2311" width="2.28515625" bestFit="1" customWidth="1"/>
    <col min="2312" max="2312" width="22.28515625" bestFit="1" customWidth="1"/>
    <col min="2313" max="2317" width="5.5703125" customWidth="1"/>
    <col min="2318" max="2337" width="0" hidden="1" customWidth="1"/>
    <col min="2338" max="2340" width="3.42578125" bestFit="1" customWidth="1"/>
    <col min="2341" max="2342" width="3" customWidth="1"/>
    <col min="2343" max="2348" width="8.85546875" customWidth="1"/>
    <col min="2350" max="2362" width="0" hidden="1" customWidth="1"/>
    <col min="2363" max="2363" width="8.85546875" customWidth="1"/>
    <col min="2364" max="2364" width="2.140625" bestFit="1" customWidth="1"/>
    <col min="2365" max="2365" width="24.28515625" bestFit="1" customWidth="1"/>
    <col min="2366" max="2366" width="2.140625" bestFit="1" customWidth="1"/>
    <col min="2367" max="2367" width="24.28515625" bestFit="1" customWidth="1"/>
    <col min="2368" max="2377" width="3.7109375" customWidth="1"/>
    <col min="2378" max="2378" width="5.7109375" bestFit="1" customWidth="1"/>
    <col min="2379" max="2380" width="3.85546875" customWidth="1"/>
    <col min="2382" max="2385" width="6.28515625" customWidth="1"/>
    <col min="2561" max="2562" width="0" hidden="1" customWidth="1"/>
    <col min="2563" max="2564" width="2.28515625" bestFit="1" customWidth="1"/>
    <col min="2565" max="2565" width="22.28515625" bestFit="1" customWidth="1"/>
    <col min="2566" max="2566" width="3.42578125" bestFit="1" customWidth="1"/>
    <col min="2567" max="2567" width="2.28515625" bestFit="1" customWidth="1"/>
    <col min="2568" max="2568" width="22.28515625" bestFit="1" customWidth="1"/>
    <col min="2569" max="2573" width="5.5703125" customWidth="1"/>
    <col min="2574" max="2593" width="0" hidden="1" customWidth="1"/>
    <col min="2594" max="2596" width="3.42578125" bestFit="1" customWidth="1"/>
    <col min="2597" max="2598" width="3" customWidth="1"/>
    <col min="2599" max="2604" width="8.85546875" customWidth="1"/>
    <col min="2606" max="2618" width="0" hidden="1" customWidth="1"/>
    <col min="2619" max="2619" width="8.85546875" customWidth="1"/>
    <col min="2620" max="2620" width="2.140625" bestFit="1" customWidth="1"/>
    <col min="2621" max="2621" width="24.28515625" bestFit="1" customWidth="1"/>
    <col min="2622" max="2622" width="2.140625" bestFit="1" customWidth="1"/>
    <col min="2623" max="2623" width="24.28515625" bestFit="1" customWidth="1"/>
    <col min="2624" max="2633" width="3.7109375" customWidth="1"/>
    <col min="2634" max="2634" width="5.7109375" bestFit="1" customWidth="1"/>
    <col min="2635" max="2636" width="3.85546875" customWidth="1"/>
    <col min="2638" max="2641" width="6.28515625" customWidth="1"/>
    <col min="2817" max="2818" width="0" hidden="1" customWidth="1"/>
    <col min="2819" max="2820" width="2.28515625" bestFit="1" customWidth="1"/>
    <col min="2821" max="2821" width="22.28515625" bestFit="1" customWidth="1"/>
    <col min="2822" max="2822" width="3.42578125" bestFit="1" customWidth="1"/>
    <col min="2823" max="2823" width="2.28515625" bestFit="1" customWidth="1"/>
    <col min="2824" max="2824" width="22.28515625" bestFit="1" customWidth="1"/>
    <col min="2825" max="2829" width="5.5703125" customWidth="1"/>
    <col min="2830" max="2849" width="0" hidden="1" customWidth="1"/>
    <col min="2850" max="2852" width="3.42578125" bestFit="1" customWidth="1"/>
    <col min="2853" max="2854" width="3" customWidth="1"/>
    <col min="2855" max="2860" width="8.85546875" customWidth="1"/>
    <col min="2862" max="2874" width="0" hidden="1" customWidth="1"/>
    <col min="2875" max="2875" width="8.85546875" customWidth="1"/>
    <col min="2876" max="2876" width="2.140625" bestFit="1" customWidth="1"/>
    <col min="2877" max="2877" width="24.28515625" bestFit="1" customWidth="1"/>
    <col min="2878" max="2878" width="2.140625" bestFit="1" customWidth="1"/>
    <col min="2879" max="2879" width="24.28515625" bestFit="1" customWidth="1"/>
    <col min="2880" max="2889" width="3.7109375" customWidth="1"/>
    <col min="2890" max="2890" width="5.7109375" bestFit="1" customWidth="1"/>
    <col min="2891" max="2892" width="3.85546875" customWidth="1"/>
    <col min="2894" max="2897" width="6.28515625" customWidth="1"/>
    <col min="3073" max="3074" width="0" hidden="1" customWidth="1"/>
    <col min="3075" max="3076" width="2.28515625" bestFit="1" customWidth="1"/>
    <col min="3077" max="3077" width="22.28515625" bestFit="1" customWidth="1"/>
    <col min="3078" max="3078" width="3.42578125" bestFit="1" customWidth="1"/>
    <col min="3079" max="3079" width="2.28515625" bestFit="1" customWidth="1"/>
    <col min="3080" max="3080" width="22.28515625" bestFit="1" customWidth="1"/>
    <col min="3081" max="3085" width="5.5703125" customWidth="1"/>
    <col min="3086" max="3105" width="0" hidden="1" customWidth="1"/>
    <col min="3106" max="3108" width="3.42578125" bestFit="1" customWidth="1"/>
    <col min="3109" max="3110" width="3" customWidth="1"/>
    <col min="3111" max="3116" width="8.85546875" customWidth="1"/>
    <col min="3118" max="3130" width="0" hidden="1" customWidth="1"/>
    <col min="3131" max="3131" width="8.85546875" customWidth="1"/>
    <col min="3132" max="3132" width="2.140625" bestFit="1" customWidth="1"/>
    <col min="3133" max="3133" width="24.28515625" bestFit="1" customWidth="1"/>
    <col min="3134" max="3134" width="2.140625" bestFit="1" customWidth="1"/>
    <col min="3135" max="3135" width="24.28515625" bestFit="1" customWidth="1"/>
    <col min="3136" max="3145" width="3.7109375" customWidth="1"/>
    <col min="3146" max="3146" width="5.7109375" bestFit="1" customWidth="1"/>
    <col min="3147" max="3148" width="3.85546875" customWidth="1"/>
    <col min="3150" max="3153" width="6.28515625" customWidth="1"/>
    <col min="3329" max="3330" width="0" hidden="1" customWidth="1"/>
    <col min="3331" max="3332" width="2.28515625" bestFit="1" customWidth="1"/>
    <col min="3333" max="3333" width="22.28515625" bestFit="1" customWidth="1"/>
    <col min="3334" max="3334" width="3.42578125" bestFit="1" customWidth="1"/>
    <col min="3335" max="3335" width="2.28515625" bestFit="1" customWidth="1"/>
    <col min="3336" max="3336" width="22.28515625" bestFit="1" customWidth="1"/>
    <col min="3337" max="3341" width="5.5703125" customWidth="1"/>
    <col min="3342" max="3361" width="0" hidden="1" customWidth="1"/>
    <col min="3362" max="3364" width="3.42578125" bestFit="1" customWidth="1"/>
    <col min="3365" max="3366" width="3" customWidth="1"/>
    <col min="3367" max="3372" width="8.85546875" customWidth="1"/>
    <col min="3374" max="3386" width="0" hidden="1" customWidth="1"/>
    <col min="3387" max="3387" width="8.85546875" customWidth="1"/>
    <col min="3388" max="3388" width="2.140625" bestFit="1" customWidth="1"/>
    <col min="3389" max="3389" width="24.28515625" bestFit="1" customWidth="1"/>
    <col min="3390" max="3390" width="2.140625" bestFit="1" customWidth="1"/>
    <col min="3391" max="3391" width="24.28515625" bestFit="1" customWidth="1"/>
    <col min="3392" max="3401" width="3.7109375" customWidth="1"/>
    <col min="3402" max="3402" width="5.7109375" bestFit="1" customWidth="1"/>
    <col min="3403" max="3404" width="3.85546875" customWidth="1"/>
    <col min="3406" max="3409" width="6.28515625" customWidth="1"/>
    <col min="3585" max="3586" width="0" hidden="1" customWidth="1"/>
    <col min="3587" max="3588" width="2.28515625" bestFit="1" customWidth="1"/>
    <col min="3589" max="3589" width="22.28515625" bestFit="1" customWidth="1"/>
    <col min="3590" max="3590" width="3.42578125" bestFit="1" customWidth="1"/>
    <col min="3591" max="3591" width="2.28515625" bestFit="1" customWidth="1"/>
    <col min="3592" max="3592" width="22.28515625" bestFit="1" customWidth="1"/>
    <col min="3593" max="3597" width="5.5703125" customWidth="1"/>
    <col min="3598" max="3617" width="0" hidden="1" customWidth="1"/>
    <col min="3618" max="3620" width="3.42578125" bestFit="1" customWidth="1"/>
    <col min="3621" max="3622" width="3" customWidth="1"/>
    <col min="3623" max="3628" width="8.85546875" customWidth="1"/>
    <col min="3630" max="3642" width="0" hidden="1" customWidth="1"/>
    <col min="3643" max="3643" width="8.85546875" customWidth="1"/>
    <col min="3644" max="3644" width="2.140625" bestFit="1" customWidth="1"/>
    <col min="3645" max="3645" width="24.28515625" bestFit="1" customWidth="1"/>
    <col min="3646" max="3646" width="2.140625" bestFit="1" customWidth="1"/>
    <col min="3647" max="3647" width="24.28515625" bestFit="1" customWidth="1"/>
    <col min="3648" max="3657" width="3.7109375" customWidth="1"/>
    <col min="3658" max="3658" width="5.7109375" bestFit="1" customWidth="1"/>
    <col min="3659" max="3660" width="3.85546875" customWidth="1"/>
    <col min="3662" max="3665" width="6.28515625" customWidth="1"/>
    <col min="3841" max="3842" width="0" hidden="1" customWidth="1"/>
    <col min="3843" max="3844" width="2.28515625" bestFit="1" customWidth="1"/>
    <col min="3845" max="3845" width="22.28515625" bestFit="1" customWidth="1"/>
    <col min="3846" max="3846" width="3.42578125" bestFit="1" customWidth="1"/>
    <col min="3847" max="3847" width="2.28515625" bestFit="1" customWidth="1"/>
    <col min="3848" max="3848" width="22.28515625" bestFit="1" customWidth="1"/>
    <col min="3849" max="3853" width="5.5703125" customWidth="1"/>
    <col min="3854" max="3873" width="0" hidden="1" customWidth="1"/>
    <col min="3874" max="3876" width="3.42578125" bestFit="1" customWidth="1"/>
    <col min="3877" max="3878" width="3" customWidth="1"/>
    <col min="3879" max="3884" width="8.85546875" customWidth="1"/>
    <col min="3886" max="3898" width="0" hidden="1" customWidth="1"/>
    <col min="3899" max="3899" width="8.85546875" customWidth="1"/>
    <col min="3900" max="3900" width="2.140625" bestFit="1" customWidth="1"/>
    <col min="3901" max="3901" width="24.28515625" bestFit="1" customWidth="1"/>
    <col min="3902" max="3902" width="2.140625" bestFit="1" customWidth="1"/>
    <col min="3903" max="3903" width="24.28515625" bestFit="1" customWidth="1"/>
    <col min="3904" max="3913" width="3.7109375" customWidth="1"/>
    <col min="3914" max="3914" width="5.7109375" bestFit="1" customWidth="1"/>
    <col min="3915" max="3916" width="3.85546875" customWidth="1"/>
    <col min="3918" max="3921" width="6.28515625" customWidth="1"/>
    <col min="4097" max="4098" width="0" hidden="1" customWidth="1"/>
    <col min="4099" max="4100" width="2.28515625" bestFit="1" customWidth="1"/>
    <col min="4101" max="4101" width="22.28515625" bestFit="1" customWidth="1"/>
    <col min="4102" max="4102" width="3.42578125" bestFit="1" customWidth="1"/>
    <col min="4103" max="4103" width="2.28515625" bestFit="1" customWidth="1"/>
    <col min="4104" max="4104" width="22.28515625" bestFit="1" customWidth="1"/>
    <col min="4105" max="4109" width="5.5703125" customWidth="1"/>
    <col min="4110" max="4129" width="0" hidden="1" customWidth="1"/>
    <col min="4130" max="4132" width="3.42578125" bestFit="1" customWidth="1"/>
    <col min="4133" max="4134" width="3" customWidth="1"/>
    <col min="4135" max="4140" width="8.85546875" customWidth="1"/>
    <col min="4142" max="4154" width="0" hidden="1" customWidth="1"/>
    <col min="4155" max="4155" width="8.85546875" customWidth="1"/>
    <col min="4156" max="4156" width="2.140625" bestFit="1" customWidth="1"/>
    <col min="4157" max="4157" width="24.28515625" bestFit="1" customWidth="1"/>
    <col min="4158" max="4158" width="2.140625" bestFit="1" customWidth="1"/>
    <col min="4159" max="4159" width="24.28515625" bestFit="1" customWidth="1"/>
    <col min="4160" max="4169" width="3.7109375" customWidth="1"/>
    <col min="4170" max="4170" width="5.7109375" bestFit="1" customWidth="1"/>
    <col min="4171" max="4172" width="3.85546875" customWidth="1"/>
    <col min="4174" max="4177" width="6.28515625" customWidth="1"/>
    <col min="4353" max="4354" width="0" hidden="1" customWidth="1"/>
    <col min="4355" max="4356" width="2.28515625" bestFit="1" customWidth="1"/>
    <col min="4357" max="4357" width="22.28515625" bestFit="1" customWidth="1"/>
    <col min="4358" max="4358" width="3.42578125" bestFit="1" customWidth="1"/>
    <col min="4359" max="4359" width="2.28515625" bestFit="1" customWidth="1"/>
    <col min="4360" max="4360" width="22.28515625" bestFit="1" customWidth="1"/>
    <col min="4361" max="4365" width="5.5703125" customWidth="1"/>
    <col min="4366" max="4385" width="0" hidden="1" customWidth="1"/>
    <col min="4386" max="4388" width="3.42578125" bestFit="1" customWidth="1"/>
    <col min="4389" max="4390" width="3" customWidth="1"/>
    <col min="4391" max="4396" width="8.85546875" customWidth="1"/>
    <col min="4398" max="4410" width="0" hidden="1" customWidth="1"/>
    <col min="4411" max="4411" width="8.85546875" customWidth="1"/>
    <col min="4412" max="4412" width="2.140625" bestFit="1" customWidth="1"/>
    <col min="4413" max="4413" width="24.28515625" bestFit="1" customWidth="1"/>
    <col min="4414" max="4414" width="2.140625" bestFit="1" customWidth="1"/>
    <col min="4415" max="4415" width="24.28515625" bestFit="1" customWidth="1"/>
    <col min="4416" max="4425" width="3.7109375" customWidth="1"/>
    <col min="4426" max="4426" width="5.7109375" bestFit="1" customWidth="1"/>
    <col min="4427" max="4428" width="3.85546875" customWidth="1"/>
    <col min="4430" max="4433" width="6.28515625" customWidth="1"/>
    <col min="4609" max="4610" width="0" hidden="1" customWidth="1"/>
    <col min="4611" max="4612" width="2.28515625" bestFit="1" customWidth="1"/>
    <col min="4613" max="4613" width="22.28515625" bestFit="1" customWidth="1"/>
    <col min="4614" max="4614" width="3.42578125" bestFit="1" customWidth="1"/>
    <col min="4615" max="4615" width="2.28515625" bestFit="1" customWidth="1"/>
    <col min="4616" max="4616" width="22.28515625" bestFit="1" customWidth="1"/>
    <col min="4617" max="4621" width="5.5703125" customWidth="1"/>
    <col min="4622" max="4641" width="0" hidden="1" customWidth="1"/>
    <col min="4642" max="4644" width="3.42578125" bestFit="1" customWidth="1"/>
    <col min="4645" max="4646" width="3" customWidth="1"/>
    <col min="4647" max="4652" width="8.85546875" customWidth="1"/>
    <col min="4654" max="4666" width="0" hidden="1" customWidth="1"/>
    <col min="4667" max="4667" width="8.85546875" customWidth="1"/>
    <col min="4668" max="4668" width="2.140625" bestFit="1" customWidth="1"/>
    <col min="4669" max="4669" width="24.28515625" bestFit="1" customWidth="1"/>
    <col min="4670" max="4670" width="2.140625" bestFit="1" customWidth="1"/>
    <col min="4671" max="4671" width="24.28515625" bestFit="1" customWidth="1"/>
    <col min="4672" max="4681" width="3.7109375" customWidth="1"/>
    <col min="4682" max="4682" width="5.7109375" bestFit="1" customWidth="1"/>
    <col min="4683" max="4684" width="3.85546875" customWidth="1"/>
    <col min="4686" max="4689" width="6.28515625" customWidth="1"/>
    <col min="4865" max="4866" width="0" hidden="1" customWidth="1"/>
    <col min="4867" max="4868" width="2.28515625" bestFit="1" customWidth="1"/>
    <col min="4869" max="4869" width="22.28515625" bestFit="1" customWidth="1"/>
    <col min="4870" max="4870" width="3.42578125" bestFit="1" customWidth="1"/>
    <col min="4871" max="4871" width="2.28515625" bestFit="1" customWidth="1"/>
    <col min="4872" max="4872" width="22.28515625" bestFit="1" customWidth="1"/>
    <col min="4873" max="4877" width="5.5703125" customWidth="1"/>
    <col min="4878" max="4897" width="0" hidden="1" customWidth="1"/>
    <col min="4898" max="4900" width="3.42578125" bestFit="1" customWidth="1"/>
    <col min="4901" max="4902" width="3" customWidth="1"/>
    <col min="4903" max="4908" width="8.85546875" customWidth="1"/>
    <col min="4910" max="4922" width="0" hidden="1" customWidth="1"/>
    <col min="4923" max="4923" width="8.85546875" customWidth="1"/>
    <col min="4924" max="4924" width="2.140625" bestFit="1" customWidth="1"/>
    <col min="4925" max="4925" width="24.28515625" bestFit="1" customWidth="1"/>
    <col min="4926" max="4926" width="2.140625" bestFit="1" customWidth="1"/>
    <col min="4927" max="4927" width="24.28515625" bestFit="1" customWidth="1"/>
    <col min="4928" max="4937" width="3.7109375" customWidth="1"/>
    <col min="4938" max="4938" width="5.7109375" bestFit="1" customWidth="1"/>
    <col min="4939" max="4940" width="3.85546875" customWidth="1"/>
    <col min="4942" max="4945" width="6.28515625" customWidth="1"/>
    <col min="5121" max="5122" width="0" hidden="1" customWidth="1"/>
    <col min="5123" max="5124" width="2.28515625" bestFit="1" customWidth="1"/>
    <col min="5125" max="5125" width="22.28515625" bestFit="1" customWidth="1"/>
    <col min="5126" max="5126" width="3.42578125" bestFit="1" customWidth="1"/>
    <col min="5127" max="5127" width="2.28515625" bestFit="1" customWidth="1"/>
    <col min="5128" max="5128" width="22.28515625" bestFit="1" customWidth="1"/>
    <col min="5129" max="5133" width="5.5703125" customWidth="1"/>
    <col min="5134" max="5153" width="0" hidden="1" customWidth="1"/>
    <col min="5154" max="5156" width="3.42578125" bestFit="1" customWidth="1"/>
    <col min="5157" max="5158" width="3" customWidth="1"/>
    <col min="5159" max="5164" width="8.85546875" customWidth="1"/>
    <col min="5166" max="5178" width="0" hidden="1" customWidth="1"/>
    <col min="5179" max="5179" width="8.85546875" customWidth="1"/>
    <col min="5180" max="5180" width="2.140625" bestFit="1" customWidth="1"/>
    <col min="5181" max="5181" width="24.28515625" bestFit="1" customWidth="1"/>
    <col min="5182" max="5182" width="2.140625" bestFit="1" customWidth="1"/>
    <col min="5183" max="5183" width="24.28515625" bestFit="1" customWidth="1"/>
    <col min="5184" max="5193" width="3.7109375" customWidth="1"/>
    <col min="5194" max="5194" width="5.7109375" bestFit="1" customWidth="1"/>
    <col min="5195" max="5196" width="3.85546875" customWidth="1"/>
    <col min="5198" max="5201" width="6.28515625" customWidth="1"/>
    <col min="5377" max="5378" width="0" hidden="1" customWidth="1"/>
    <col min="5379" max="5380" width="2.28515625" bestFit="1" customWidth="1"/>
    <col min="5381" max="5381" width="22.28515625" bestFit="1" customWidth="1"/>
    <col min="5382" max="5382" width="3.42578125" bestFit="1" customWidth="1"/>
    <col min="5383" max="5383" width="2.28515625" bestFit="1" customWidth="1"/>
    <col min="5384" max="5384" width="22.28515625" bestFit="1" customWidth="1"/>
    <col min="5385" max="5389" width="5.5703125" customWidth="1"/>
    <col min="5390" max="5409" width="0" hidden="1" customWidth="1"/>
    <col min="5410" max="5412" width="3.42578125" bestFit="1" customWidth="1"/>
    <col min="5413" max="5414" width="3" customWidth="1"/>
    <col min="5415" max="5420" width="8.85546875" customWidth="1"/>
    <col min="5422" max="5434" width="0" hidden="1" customWidth="1"/>
    <col min="5435" max="5435" width="8.85546875" customWidth="1"/>
    <col min="5436" max="5436" width="2.140625" bestFit="1" customWidth="1"/>
    <col min="5437" max="5437" width="24.28515625" bestFit="1" customWidth="1"/>
    <col min="5438" max="5438" width="2.140625" bestFit="1" customWidth="1"/>
    <col min="5439" max="5439" width="24.28515625" bestFit="1" customWidth="1"/>
    <col min="5440" max="5449" width="3.7109375" customWidth="1"/>
    <col min="5450" max="5450" width="5.7109375" bestFit="1" customWidth="1"/>
    <col min="5451" max="5452" width="3.85546875" customWidth="1"/>
    <col min="5454" max="5457" width="6.28515625" customWidth="1"/>
    <col min="5633" max="5634" width="0" hidden="1" customWidth="1"/>
    <col min="5635" max="5636" width="2.28515625" bestFit="1" customWidth="1"/>
    <col min="5637" max="5637" width="22.28515625" bestFit="1" customWidth="1"/>
    <col min="5638" max="5638" width="3.42578125" bestFit="1" customWidth="1"/>
    <col min="5639" max="5639" width="2.28515625" bestFit="1" customWidth="1"/>
    <col min="5640" max="5640" width="22.28515625" bestFit="1" customWidth="1"/>
    <col min="5641" max="5645" width="5.5703125" customWidth="1"/>
    <col min="5646" max="5665" width="0" hidden="1" customWidth="1"/>
    <col min="5666" max="5668" width="3.42578125" bestFit="1" customWidth="1"/>
    <col min="5669" max="5670" width="3" customWidth="1"/>
    <col min="5671" max="5676" width="8.85546875" customWidth="1"/>
    <col min="5678" max="5690" width="0" hidden="1" customWidth="1"/>
    <col min="5691" max="5691" width="8.85546875" customWidth="1"/>
    <col min="5692" max="5692" width="2.140625" bestFit="1" customWidth="1"/>
    <col min="5693" max="5693" width="24.28515625" bestFit="1" customWidth="1"/>
    <col min="5694" max="5694" width="2.140625" bestFit="1" customWidth="1"/>
    <col min="5695" max="5695" width="24.28515625" bestFit="1" customWidth="1"/>
    <col min="5696" max="5705" width="3.7109375" customWidth="1"/>
    <col min="5706" max="5706" width="5.7109375" bestFit="1" customWidth="1"/>
    <col min="5707" max="5708" width="3.85546875" customWidth="1"/>
    <col min="5710" max="5713" width="6.28515625" customWidth="1"/>
    <col min="5889" max="5890" width="0" hidden="1" customWidth="1"/>
    <col min="5891" max="5892" width="2.28515625" bestFit="1" customWidth="1"/>
    <col min="5893" max="5893" width="22.28515625" bestFit="1" customWidth="1"/>
    <col min="5894" max="5894" width="3.42578125" bestFit="1" customWidth="1"/>
    <col min="5895" max="5895" width="2.28515625" bestFit="1" customWidth="1"/>
    <col min="5896" max="5896" width="22.28515625" bestFit="1" customWidth="1"/>
    <col min="5897" max="5901" width="5.5703125" customWidth="1"/>
    <col min="5902" max="5921" width="0" hidden="1" customWidth="1"/>
    <col min="5922" max="5924" width="3.42578125" bestFit="1" customWidth="1"/>
    <col min="5925" max="5926" width="3" customWidth="1"/>
    <col min="5927" max="5932" width="8.85546875" customWidth="1"/>
    <col min="5934" max="5946" width="0" hidden="1" customWidth="1"/>
    <col min="5947" max="5947" width="8.85546875" customWidth="1"/>
    <col min="5948" max="5948" width="2.140625" bestFit="1" customWidth="1"/>
    <col min="5949" max="5949" width="24.28515625" bestFit="1" customWidth="1"/>
    <col min="5950" max="5950" width="2.140625" bestFit="1" customWidth="1"/>
    <col min="5951" max="5951" width="24.28515625" bestFit="1" customWidth="1"/>
    <col min="5952" max="5961" width="3.7109375" customWidth="1"/>
    <col min="5962" max="5962" width="5.7109375" bestFit="1" customWidth="1"/>
    <col min="5963" max="5964" width="3.85546875" customWidth="1"/>
    <col min="5966" max="5969" width="6.28515625" customWidth="1"/>
    <col min="6145" max="6146" width="0" hidden="1" customWidth="1"/>
    <col min="6147" max="6148" width="2.28515625" bestFit="1" customWidth="1"/>
    <col min="6149" max="6149" width="22.28515625" bestFit="1" customWidth="1"/>
    <col min="6150" max="6150" width="3.42578125" bestFit="1" customWidth="1"/>
    <col min="6151" max="6151" width="2.28515625" bestFit="1" customWidth="1"/>
    <col min="6152" max="6152" width="22.28515625" bestFit="1" customWidth="1"/>
    <col min="6153" max="6157" width="5.5703125" customWidth="1"/>
    <col min="6158" max="6177" width="0" hidden="1" customWidth="1"/>
    <col min="6178" max="6180" width="3.42578125" bestFit="1" customWidth="1"/>
    <col min="6181" max="6182" width="3" customWidth="1"/>
    <col min="6183" max="6188" width="8.85546875" customWidth="1"/>
    <col min="6190" max="6202" width="0" hidden="1" customWidth="1"/>
    <col min="6203" max="6203" width="8.85546875" customWidth="1"/>
    <col min="6204" max="6204" width="2.140625" bestFit="1" customWidth="1"/>
    <col min="6205" max="6205" width="24.28515625" bestFit="1" customWidth="1"/>
    <col min="6206" max="6206" width="2.140625" bestFit="1" customWidth="1"/>
    <col min="6207" max="6207" width="24.28515625" bestFit="1" customWidth="1"/>
    <col min="6208" max="6217" width="3.7109375" customWidth="1"/>
    <col min="6218" max="6218" width="5.7109375" bestFit="1" customWidth="1"/>
    <col min="6219" max="6220" width="3.85546875" customWidth="1"/>
    <col min="6222" max="6225" width="6.28515625" customWidth="1"/>
    <col min="6401" max="6402" width="0" hidden="1" customWidth="1"/>
    <col min="6403" max="6404" width="2.28515625" bestFit="1" customWidth="1"/>
    <col min="6405" max="6405" width="22.28515625" bestFit="1" customWidth="1"/>
    <col min="6406" max="6406" width="3.42578125" bestFit="1" customWidth="1"/>
    <col min="6407" max="6407" width="2.28515625" bestFit="1" customWidth="1"/>
    <col min="6408" max="6408" width="22.28515625" bestFit="1" customWidth="1"/>
    <col min="6409" max="6413" width="5.5703125" customWidth="1"/>
    <col min="6414" max="6433" width="0" hidden="1" customWidth="1"/>
    <col min="6434" max="6436" width="3.42578125" bestFit="1" customWidth="1"/>
    <col min="6437" max="6438" width="3" customWidth="1"/>
    <col min="6439" max="6444" width="8.85546875" customWidth="1"/>
    <col min="6446" max="6458" width="0" hidden="1" customWidth="1"/>
    <col min="6459" max="6459" width="8.85546875" customWidth="1"/>
    <col min="6460" max="6460" width="2.140625" bestFit="1" customWidth="1"/>
    <col min="6461" max="6461" width="24.28515625" bestFit="1" customWidth="1"/>
    <col min="6462" max="6462" width="2.140625" bestFit="1" customWidth="1"/>
    <col min="6463" max="6463" width="24.28515625" bestFit="1" customWidth="1"/>
    <col min="6464" max="6473" width="3.7109375" customWidth="1"/>
    <col min="6474" max="6474" width="5.7109375" bestFit="1" customWidth="1"/>
    <col min="6475" max="6476" width="3.85546875" customWidth="1"/>
    <col min="6478" max="6481" width="6.28515625" customWidth="1"/>
    <col min="6657" max="6658" width="0" hidden="1" customWidth="1"/>
    <col min="6659" max="6660" width="2.28515625" bestFit="1" customWidth="1"/>
    <col min="6661" max="6661" width="22.28515625" bestFit="1" customWidth="1"/>
    <col min="6662" max="6662" width="3.42578125" bestFit="1" customWidth="1"/>
    <col min="6663" max="6663" width="2.28515625" bestFit="1" customWidth="1"/>
    <col min="6664" max="6664" width="22.28515625" bestFit="1" customWidth="1"/>
    <col min="6665" max="6669" width="5.5703125" customWidth="1"/>
    <col min="6670" max="6689" width="0" hidden="1" customWidth="1"/>
    <col min="6690" max="6692" width="3.42578125" bestFit="1" customWidth="1"/>
    <col min="6693" max="6694" width="3" customWidth="1"/>
    <col min="6695" max="6700" width="8.85546875" customWidth="1"/>
    <col min="6702" max="6714" width="0" hidden="1" customWidth="1"/>
    <col min="6715" max="6715" width="8.85546875" customWidth="1"/>
    <col min="6716" max="6716" width="2.140625" bestFit="1" customWidth="1"/>
    <col min="6717" max="6717" width="24.28515625" bestFit="1" customWidth="1"/>
    <col min="6718" max="6718" width="2.140625" bestFit="1" customWidth="1"/>
    <col min="6719" max="6719" width="24.28515625" bestFit="1" customWidth="1"/>
    <col min="6720" max="6729" width="3.7109375" customWidth="1"/>
    <col min="6730" max="6730" width="5.7109375" bestFit="1" customWidth="1"/>
    <col min="6731" max="6732" width="3.85546875" customWidth="1"/>
    <col min="6734" max="6737" width="6.28515625" customWidth="1"/>
    <col min="6913" max="6914" width="0" hidden="1" customWidth="1"/>
    <col min="6915" max="6916" width="2.28515625" bestFit="1" customWidth="1"/>
    <col min="6917" max="6917" width="22.28515625" bestFit="1" customWidth="1"/>
    <col min="6918" max="6918" width="3.42578125" bestFit="1" customWidth="1"/>
    <col min="6919" max="6919" width="2.28515625" bestFit="1" customWidth="1"/>
    <col min="6920" max="6920" width="22.28515625" bestFit="1" customWidth="1"/>
    <col min="6921" max="6925" width="5.5703125" customWidth="1"/>
    <col min="6926" max="6945" width="0" hidden="1" customWidth="1"/>
    <col min="6946" max="6948" width="3.42578125" bestFit="1" customWidth="1"/>
    <col min="6949" max="6950" width="3" customWidth="1"/>
    <col min="6951" max="6956" width="8.85546875" customWidth="1"/>
    <col min="6958" max="6970" width="0" hidden="1" customWidth="1"/>
    <col min="6971" max="6971" width="8.85546875" customWidth="1"/>
    <col min="6972" max="6972" width="2.140625" bestFit="1" customWidth="1"/>
    <col min="6973" max="6973" width="24.28515625" bestFit="1" customWidth="1"/>
    <col min="6974" max="6974" width="2.140625" bestFit="1" customWidth="1"/>
    <col min="6975" max="6975" width="24.28515625" bestFit="1" customWidth="1"/>
    <col min="6976" max="6985" width="3.7109375" customWidth="1"/>
    <col min="6986" max="6986" width="5.7109375" bestFit="1" customWidth="1"/>
    <col min="6987" max="6988" width="3.85546875" customWidth="1"/>
    <col min="6990" max="6993" width="6.28515625" customWidth="1"/>
    <col min="7169" max="7170" width="0" hidden="1" customWidth="1"/>
    <col min="7171" max="7172" width="2.28515625" bestFit="1" customWidth="1"/>
    <col min="7173" max="7173" width="22.28515625" bestFit="1" customWidth="1"/>
    <col min="7174" max="7174" width="3.42578125" bestFit="1" customWidth="1"/>
    <col min="7175" max="7175" width="2.28515625" bestFit="1" customWidth="1"/>
    <col min="7176" max="7176" width="22.28515625" bestFit="1" customWidth="1"/>
    <col min="7177" max="7181" width="5.5703125" customWidth="1"/>
    <col min="7182" max="7201" width="0" hidden="1" customWidth="1"/>
    <col min="7202" max="7204" width="3.42578125" bestFit="1" customWidth="1"/>
    <col min="7205" max="7206" width="3" customWidth="1"/>
    <col min="7207" max="7212" width="8.85546875" customWidth="1"/>
    <col min="7214" max="7226" width="0" hidden="1" customWidth="1"/>
    <col min="7227" max="7227" width="8.85546875" customWidth="1"/>
    <col min="7228" max="7228" width="2.140625" bestFit="1" customWidth="1"/>
    <col min="7229" max="7229" width="24.28515625" bestFit="1" customWidth="1"/>
    <col min="7230" max="7230" width="2.140625" bestFit="1" customWidth="1"/>
    <col min="7231" max="7231" width="24.28515625" bestFit="1" customWidth="1"/>
    <col min="7232" max="7241" width="3.7109375" customWidth="1"/>
    <col min="7242" max="7242" width="5.7109375" bestFit="1" customWidth="1"/>
    <col min="7243" max="7244" width="3.85546875" customWidth="1"/>
    <col min="7246" max="7249" width="6.28515625" customWidth="1"/>
    <col min="7425" max="7426" width="0" hidden="1" customWidth="1"/>
    <col min="7427" max="7428" width="2.28515625" bestFit="1" customWidth="1"/>
    <col min="7429" max="7429" width="22.28515625" bestFit="1" customWidth="1"/>
    <col min="7430" max="7430" width="3.42578125" bestFit="1" customWidth="1"/>
    <col min="7431" max="7431" width="2.28515625" bestFit="1" customWidth="1"/>
    <col min="7432" max="7432" width="22.28515625" bestFit="1" customWidth="1"/>
    <col min="7433" max="7437" width="5.5703125" customWidth="1"/>
    <col min="7438" max="7457" width="0" hidden="1" customWidth="1"/>
    <col min="7458" max="7460" width="3.42578125" bestFit="1" customWidth="1"/>
    <col min="7461" max="7462" width="3" customWidth="1"/>
    <col min="7463" max="7468" width="8.85546875" customWidth="1"/>
    <col min="7470" max="7482" width="0" hidden="1" customWidth="1"/>
    <col min="7483" max="7483" width="8.85546875" customWidth="1"/>
    <col min="7484" max="7484" width="2.140625" bestFit="1" customWidth="1"/>
    <col min="7485" max="7485" width="24.28515625" bestFit="1" customWidth="1"/>
    <col min="7486" max="7486" width="2.140625" bestFit="1" customWidth="1"/>
    <col min="7487" max="7487" width="24.28515625" bestFit="1" customWidth="1"/>
    <col min="7488" max="7497" width="3.7109375" customWidth="1"/>
    <col min="7498" max="7498" width="5.7109375" bestFit="1" customWidth="1"/>
    <col min="7499" max="7500" width="3.85546875" customWidth="1"/>
    <col min="7502" max="7505" width="6.28515625" customWidth="1"/>
    <col min="7681" max="7682" width="0" hidden="1" customWidth="1"/>
    <col min="7683" max="7684" width="2.28515625" bestFit="1" customWidth="1"/>
    <col min="7685" max="7685" width="22.28515625" bestFit="1" customWidth="1"/>
    <col min="7686" max="7686" width="3.42578125" bestFit="1" customWidth="1"/>
    <col min="7687" max="7687" width="2.28515625" bestFit="1" customWidth="1"/>
    <col min="7688" max="7688" width="22.28515625" bestFit="1" customWidth="1"/>
    <col min="7689" max="7693" width="5.5703125" customWidth="1"/>
    <col min="7694" max="7713" width="0" hidden="1" customWidth="1"/>
    <col min="7714" max="7716" width="3.42578125" bestFit="1" customWidth="1"/>
    <col min="7717" max="7718" width="3" customWidth="1"/>
    <col min="7719" max="7724" width="8.85546875" customWidth="1"/>
    <col min="7726" max="7738" width="0" hidden="1" customWidth="1"/>
    <col min="7739" max="7739" width="8.85546875" customWidth="1"/>
    <col min="7740" max="7740" width="2.140625" bestFit="1" customWidth="1"/>
    <col min="7741" max="7741" width="24.28515625" bestFit="1" customWidth="1"/>
    <col min="7742" max="7742" width="2.140625" bestFit="1" customWidth="1"/>
    <col min="7743" max="7743" width="24.28515625" bestFit="1" customWidth="1"/>
    <col min="7744" max="7753" width="3.7109375" customWidth="1"/>
    <col min="7754" max="7754" width="5.7109375" bestFit="1" customWidth="1"/>
    <col min="7755" max="7756" width="3.85546875" customWidth="1"/>
    <col min="7758" max="7761" width="6.28515625" customWidth="1"/>
    <col min="7937" max="7938" width="0" hidden="1" customWidth="1"/>
    <col min="7939" max="7940" width="2.28515625" bestFit="1" customWidth="1"/>
    <col min="7941" max="7941" width="22.28515625" bestFit="1" customWidth="1"/>
    <col min="7942" max="7942" width="3.42578125" bestFit="1" customWidth="1"/>
    <col min="7943" max="7943" width="2.28515625" bestFit="1" customWidth="1"/>
    <col min="7944" max="7944" width="22.28515625" bestFit="1" customWidth="1"/>
    <col min="7945" max="7949" width="5.5703125" customWidth="1"/>
    <col min="7950" max="7969" width="0" hidden="1" customWidth="1"/>
    <col min="7970" max="7972" width="3.42578125" bestFit="1" customWidth="1"/>
    <col min="7973" max="7974" width="3" customWidth="1"/>
    <col min="7975" max="7980" width="8.85546875" customWidth="1"/>
    <col min="7982" max="7994" width="0" hidden="1" customWidth="1"/>
    <col min="7995" max="7995" width="8.85546875" customWidth="1"/>
    <col min="7996" max="7996" width="2.140625" bestFit="1" customWidth="1"/>
    <col min="7997" max="7997" width="24.28515625" bestFit="1" customWidth="1"/>
    <col min="7998" max="7998" width="2.140625" bestFit="1" customWidth="1"/>
    <col min="7999" max="7999" width="24.28515625" bestFit="1" customWidth="1"/>
    <col min="8000" max="8009" width="3.7109375" customWidth="1"/>
    <col min="8010" max="8010" width="5.7109375" bestFit="1" customWidth="1"/>
    <col min="8011" max="8012" width="3.85546875" customWidth="1"/>
    <col min="8014" max="8017" width="6.28515625" customWidth="1"/>
    <col min="8193" max="8194" width="0" hidden="1" customWidth="1"/>
    <col min="8195" max="8196" width="2.28515625" bestFit="1" customWidth="1"/>
    <col min="8197" max="8197" width="22.28515625" bestFit="1" customWidth="1"/>
    <col min="8198" max="8198" width="3.42578125" bestFit="1" customWidth="1"/>
    <col min="8199" max="8199" width="2.28515625" bestFit="1" customWidth="1"/>
    <col min="8200" max="8200" width="22.28515625" bestFit="1" customWidth="1"/>
    <col min="8201" max="8205" width="5.5703125" customWidth="1"/>
    <col min="8206" max="8225" width="0" hidden="1" customWidth="1"/>
    <col min="8226" max="8228" width="3.42578125" bestFit="1" customWidth="1"/>
    <col min="8229" max="8230" width="3" customWidth="1"/>
    <col min="8231" max="8236" width="8.85546875" customWidth="1"/>
    <col min="8238" max="8250" width="0" hidden="1" customWidth="1"/>
    <col min="8251" max="8251" width="8.85546875" customWidth="1"/>
    <col min="8252" max="8252" width="2.140625" bestFit="1" customWidth="1"/>
    <col min="8253" max="8253" width="24.28515625" bestFit="1" customWidth="1"/>
    <col min="8254" max="8254" width="2.140625" bestFit="1" customWidth="1"/>
    <col min="8255" max="8255" width="24.28515625" bestFit="1" customWidth="1"/>
    <col min="8256" max="8265" width="3.7109375" customWidth="1"/>
    <col min="8266" max="8266" width="5.7109375" bestFit="1" customWidth="1"/>
    <col min="8267" max="8268" width="3.85546875" customWidth="1"/>
    <col min="8270" max="8273" width="6.28515625" customWidth="1"/>
    <col min="8449" max="8450" width="0" hidden="1" customWidth="1"/>
    <col min="8451" max="8452" width="2.28515625" bestFit="1" customWidth="1"/>
    <col min="8453" max="8453" width="22.28515625" bestFit="1" customWidth="1"/>
    <col min="8454" max="8454" width="3.42578125" bestFit="1" customWidth="1"/>
    <col min="8455" max="8455" width="2.28515625" bestFit="1" customWidth="1"/>
    <col min="8456" max="8456" width="22.28515625" bestFit="1" customWidth="1"/>
    <col min="8457" max="8461" width="5.5703125" customWidth="1"/>
    <col min="8462" max="8481" width="0" hidden="1" customWidth="1"/>
    <col min="8482" max="8484" width="3.42578125" bestFit="1" customWidth="1"/>
    <col min="8485" max="8486" width="3" customWidth="1"/>
    <col min="8487" max="8492" width="8.85546875" customWidth="1"/>
    <col min="8494" max="8506" width="0" hidden="1" customWidth="1"/>
    <col min="8507" max="8507" width="8.85546875" customWidth="1"/>
    <col min="8508" max="8508" width="2.140625" bestFit="1" customWidth="1"/>
    <col min="8509" max="8509" width="24.28515625" bestFit="1" customWidth="1"/>
    <col min="8510" max="8510" width="2.140625" bestFit="1" customWidth="1"/>
    <col min="8511" max="8511" width="24.28515625" bestFit="1" customWidth="1"/>
    <col min="8512" max="8521" width="3.7109375" customWidth="1"/>
    <col min="8522" max="8522" width="5.7109375" bestFit="1" customWidth="1"/>
    <col min="8523" max="8524" width="3.85546875" customWidth="1"/>
    <col min="8526" max="8529" width="6.28515625" customWidth="1"/>
    <col min="8705" max="8706" width="0" hidden="1" customWidth="1"/>
    <col min="8707" max="8708" width="2.28515625" bestFit="1" customWidth="1"/>
    <col min="8709" max="8709" width="22.28515625" bestFit="1" customWidth="1"/>
    <col min="8710" max="8710" width="3.42578125" bestFit="1" customWidth="1"/>
    <col min="8711" max="8711" width="2.28515625" bestFit="1" customWidth="1"/>
    <col min="8712" max="8712" width="22.28515625" bestFit="1" customWidth="1"/>
    <col min="8713" max="8717" width="5.5703125" customWidth="1"/>
    <col min="8718" max="8737" width="0" hidden="1" customWidth="1"/>
    <col min="8738" max="8740" width="3.42578125" bestFit="1" customWidth="1"/>
    <col min="8741" max="8742" width="3" customWidth="1"/>
    <col min="8743" max="8748" width="8.85546875" customWidth="1"/>
    <col min="8750" max="8762" width="0" hidden="1" customWidth="1"/>
    <col min="8763" max="8763" width="8.85546875" customWidth="1"/>
    <col min="8764" max="8764" width="2.140625" bestFit="1" customWidth="1"/>
    <col min="8765" max="8765" width="24.28515625" bestFit="1" customWidth="1"/>
    <col min="8766" max="8766" width="2.140625" bestFit="1" customWidth="1"/>
    <col min="8767" max="8767" width="24.28515625" bestFit="1" customWidth="1"/>
    <col min="8768" max="8777" width="3.7109375" customWidth="1"/>
    <col min="8778" max="8778" width="5.7109375" bestFit="1" customWidth="1"/>
    <col min="8779" max="8780" width="3.85546875" customWidth="1"/>
    <col min="8782" max="8785" width="6.28515625" customWidth="1"/>
    <col min="8961" max="8962" width="0" hidden="1" customWidth="1"/>
    <col min="8963" max="8964" width="2.28515625" bestFit="1" customWidth="1"/>
    <col min="8965" max="8965" width="22.28515625" bestFit="1" customWidth="1"/>
    <col min="8966" max="8966" width="3.42578125" bestFit="1" customWidth="1"/>
    <col min="8967" max="8967" width="2.28515625" bestFit="1" customWidth="1"/>
    <col min="8968" max="8968" width="22.28515625" bestFit="1" customWidth="1"/>
    <col min="8969" max="8973" width="5.5703125" customWidth="1"/>
    <col min="8974" max="8993" width="0" hidden="1" customWidth="1"/>
    <col min="8994" max="8996" width="3.42578125" bestFit="1" customWidth="1"/>
    <col min="8997" max="8998" width="3" customWidth="1"/>
    <col min="8999" max="9004" width="8.85546875" customWidth="1"/>
    <col min="9006" max="9018" width="0" hidden="1" customWidth="1"/>
    <col min="9019" max="9019" width="8.85546875" customWidth="1"/>
    <col min="9020" max="9020" width="2.140625" bestFit="1" customWidth="1"/>
    <col min="9021" max="9021" width="24.28515625" bestFit="1" customWidth="1"/>
    <col min="9022" max="9022" width="2.140625" bestFit="1" customWidth="1"/>
    <col min="9023" max="9023" width="24.28515625" bestFit="1" customWidth="1"/>
    <col min="9024" max="9033" width="3.7109375" customWidth="1"/>
    <col min="9034" max="9034" width="5.7109375" bestFit="1" customWidth="1"/>
    <col min="9035" max="9036" width="3.85546875" customWidth="1"/>
    <col min="9038" max="9041" width="6.28515625" customWidth="1"/>
    <col min="9217" max="9218" width="0" hidden="1" customWidth="1"/>
    <col min="9219" max="9220" width="2.28515625" bestFit="1" customWidth="1"/>
    <col min="9221" max="9221" width="22.28515625" bestFit="1" customWidth="1"/>
    <col min="9222" max="9222" width="3.42578125" bestFit="1" customWidth="1"/>
    <col min="9223" max="9223" width="2.28515625" bestFit="1" customWidth="1"/>
    <col min="9224" max="9224" width="22.28515625" bestFit="1" customWidth="1"/>
    <col min="9225" max="9229" width="5.5703125" customWidth="1"/>
    <col min="9230" max="9249" width="0" hidden="1" customWidth="1"/>
    <col min="9250" max="9252" width="3.42578125" bestFit="1" customWidth="1"/>
    <col min="9253" max="9254" width="3" customWidth="1"/>
    <col min="9255" max="9260" width="8.85546875" customWidth="1"/>
    <col min="9262" max="9274" width="0" hidden="1" customWidth="1"/>
    <col min="9275" max="9275" width="8.85546875" customWidth="1"/>
    <col min="9276" max="9276" width="2.140625" bestFit="1" customWidth="1"/>
    <col min="9277" max="9277" width="24.28515625" bestFit="1" customWidth="1"/>
    <col min="9278" max="9278" width="2.140625" bestFit="1" customWidth="1"/>
    <col min="9279" max="9279" width="24.28515625" bestFit="1" customWidth="1"/>
    <col min="9280" max="9289" width="3.7109375" customWidth="1"/>
    <col min="9290" max="9290" width="5.7109375" bestFit="1" customWidth="1"/>
    <col min="9291" max="9292" width="3.85546875" customWidth="1"/>
    <col min="9294" max="9297" width="6.28515625" customWidth="1"/>
    <col min="9473" max="9474" width="0" hidden="1" customWidth="1"/>
    <col min="9475" max="9476" width="2.28515625" bestFit="1" customWidth="1"/>
    <col min="9477" max="9477" width="22.28515625" bestFit="1" customWidth="1"/>
    <col min="9478" max="9478" width="3.42578125" bestFit="1" customWidth="1"/>
    <col min="9479" max="9479" width="2.28515625" bestFit="1" customWidth="1"/>
    <col min="9480" max="9480" width="22.28515625" bestFit="1" customWidth="1"/>
    <col min="9481" max="9485" width="5.5703125" customWidth="1"/>
    <col min="9486" max="9505" width="0" hidden="1" customWidth="1"/>
    <col min="9506" max="9508" width="3.42578125" bestFit="1" customWidth="1"/>
    <col min="9509" max="9510" width="3" customWidth="1"/>
    <col min="9511" max="9516" width="8.85546875" customWidth="1"/>
    <col min="9518" max="9530" width="0" hidden="1" customWidth="1"/>
    <col min="9531" max="9531" width="8.85546875" customWidth="1"/>
    <col min="9532" max="9532" width="2.140625" bestFit="1" customWidth="1"/>
    <col min="9533" max="9533" width="24.28515625" bestFit="1" customWidth="1"/>
    <col min="9534" max="9534" width="2.140625" bestFit="1" customWidth="1"/>
    <col min="9535" max="9535" width="24.28515625" bestFit="1" customWidth="1"/>
    <col min="9536" max="9545" width="3.7109375" customWidth="1"/>
    <col min="9546" max="9546" width="5.7109375" bestFit="1" customWidth="1"/>
    <col min="9547" max="9548" width="3.85546875" customWidth="1"/>
    <col min="9550" max="9553" width="6.28515625" customWidth="1"/>
    <col min="9729" max="9730" width="0" hidden="1" customWidth="1"/>
    <col min="9731" max="9732" width="2.28515625" bestFit="1" customWidth="1"/>
    <col min="9733" max="9733" width="22.28515625" bestFit="1" customWidth="1"/>
    <col min="9734" max="9734" width="3.42578125" bestFit="1" customWidth="1"/>
    <col min="9735" max="9735" width="2.28515625" bestFit="1" customWidth="1"/>
    <col min="9736" max="9736" width="22.28515625" bestFit="1" customWidth="1"/>
    <col min="9737" max="9741" width="5.5703125" customWidth="1"/>
    <col min="9742" max="9761" width="0" hidden="1" customWidth="1"/>
    <col min="9762" max="9764" width="3.42578125" bestFit="1" customWidth="1"/>
    <col min="9765" max="9766" width="3" customWidth="1"/>
    <col min="9767" max="9772" width="8.85546875" customWidth="1"/>
    <col min="9774" max="9786" width="0" hidden="1" customWidth="1"/>
    <col min="9787" max="9787" width="8.85546875" customWidth="1"/>
    <col min="9788" max="9788" width="2.140625" bestFit="1" customWidth="1"/>
    <col min="9789" max="9789" width="24.28515625" bestFit="1" customWidth="1"/>
    <col min="9790" max="9790" width="2.140625" bestFit="1" customWidth="1"/>
    <col min="9791" max="9791" width="24.28515625" bestFit="1" customWidth="1"/>
    <col min="9792" max="9801" width="3.7109375" customWidth="1"/>
    <col min="9802" max="9802" width="5.7109375" bestFit="1" customWidth="1"/>
    <col min="9803" max="9804" width="3.85546875" customWidth="1"/>
    <col min="9806" max="9809" width="6.28515625" customWidth="1"/>
    <col min="9985" max="9986" width="0" hidden="1" customWidth="1"/>
    <col min="9987" max="9988" width="2.28515625" bestFit="1" customWidth="1"/>
    <col min="9989" max="9989" width="22.28515625" bestFit="1" customWidth="1"/>
    <col min="9990" max="9990" width="3.42578125" bestFit="1" customWidth="1"/>
    <col min="9991" max="9991" width="2.28515625" bestFit="1" customWidth="1"/>
    <col min="9992" max="9992" width="22.28515625" bestFit="1" customWidth="1"/>
    <col min="9993" max="9997" width="5.5703125" customWidth="1"/>
    <col min="9998" max="10017" width="0" hidden="1" customWidth="1"/>
    <col min="10018" max="10020" width="3.42578125" bestFit="1" customWidth="1"/>
    <col min="10021" max="10022" width="3" customWidth="1"/>
    <col min="10023" max="10028" width="8.85546875" customWidth="1"/>
    <col min="10030" max="10042" width="0" hidden="1" customWidth="1"/>
    <col min="10043" max="10043" width="8.85546875" customWidth="1"/>
    <col min="10044" max="10044" width="2.140625" bestFit="1" customWidth="1"/>
    <col min="10045" max="10045" width="24.28515625" bestFit="1" customWidth="1"/>
    <col min="10046" max="10046" width="2.140625" bestFit="1" customWidth="1"/>
    <col min="10047" max="10047" width="24.28515625" bestFit="1" customWidth="1"/>
    <col min="10048" max="10057" width="3.7109375" customWidth="1"/>
    <col min="10058" max="10058" width="5.7109375" bestFit="1" customWidth="1"/>
    <col min="10059" max="10060" width="3.85546875" customWidth="1"/>
    <col min="10062" max="10065" width="6.28515625" customWidth="1"/>
    <col min="10241" max="10242" width="0" hidden="1" customWidth="1"/>
    <col min="10243" max="10244" width="2.28515625" bestFit="1" customWidth="1"/>
    <col min="10245" max="10245" width="22.28515625" bestFit="1" customWidth="1"/>
    <col min="10246" max="10246" width="3.42578125" bestFit="1" customWidth="1"/>
    <col min="10247" max="10247" width="2.28515625" bestFit="1" customWidth="1"/>
    <col min="10248" max="10248" width="22.28515625" bestFit="1" customWidth="1"/>
    <col min="10249" max="10253" width="5.5703125" customWidth="1"/>
    <col min="10254" max="10273" width="0" hidden="1" customWidth="1"/>
    <col min="10274" max="10276" width="3.42578125" bestFit="1" customWidth="1"/>
    <col min="10277" max="10278" width="3" customWidth="1"/>
    <col min="10279" max="10284" width="8.85546875" customWidth="1"/>
    <col min="10286" max="10298" width="0" hidden="1" customWidth="1"/>
    <col min="10299" max="10299" width="8.85546875" customWidth="1"/>
    <col min="10300" max="10300" width="2.140625" bestFit="1" customWidth="1"/>
    <col min="10301" max="10301" width="24.28515625" bestFit="1" customWidth="1"/>
    <col min="10302" max="10302" width="2.140625" bestFit="1" customWidth="1"/>
    <col min="10303" max="10303" width="24.28515625" bestFit="1" customWidth="1"/>
    <col min="10304" max="10313" width="3.7109375" customWidth="1"/>
    <col min="10314" max="10314" width="5.7109375" bestFit="1" customWidth="1"/>
    <col min="10315" max="10316" width="3.85546875" customWidth="1"/>
    <col min="10318" max="10321" width="6.28515625" customWidth="1"/>
    <col min="10497" max="10498" width="0" hidden="1" customWidth="1"/>
    <col min="10499" max="10500" width="2.28515625" bestFit="1" customWidth="1"/>
    <col min="10501" max="10501" width="22.28515625" bestFit="1" customWidth="1"/>
    <col min="10502" max="10502" width="3.42578125" bestFit="1" customWidth="1"/>
    <col min="10503" max="10503" width="2.28515625" bestFit="1" customWidth="1"/>
    <col min="10504" max="10504" width="22.28515625" bestFit="1" customWidth="1"/>
    <col min="10505" max="10509" width="5.5703125" customWidth="1"/>
    <col min="10510" max="10529" width="0" hidden="1" customWidth="1"/>
    <col min="10530" max="10532" width="3.42578125" bestFit="1" customWidth="1"/>
    <col min="10533" max="10534" width="3" customWidth="1"/>
    <col min="10535" max="10540" width="8.85546875" customWidth="1"/>
    <col min="10542" max="10554" width="0" hidden="1" customWidth="1"/>
    <col min="10555" max="10555" width="8.85546875" customWidth="1"/>
    <col min="10556" max="10556" width="2.140625" bestFit="1" customWidth="1"/>
    <col min="10557" max="10557" width="24.28515625" bestFit="1" customWidth="1"/>
    <col min="10558" max="10558" width="2.140625" bestFit="1" customWidth="1"/>
    <col min="10559" max="10559" width="24.28515625" bestFit="1" customWidth="1"/>
    <col min="10560" max="10569" width="3.7109375" customWidth="1"/>
    <col min="10570" max="10570" width="5.7109375" bestFit="1" customWidth="1"/>
    <col min="10571" max="10572" width="3.85546875" customWidth="1"/>
    <col min="10574" max="10577" width="6.28515625" customWidth="1"/>
    <col min="10753" max="10754" width="0" hidden="1" customWidth="1"/>
    <col min="10755" max="10756" width="2.28515625" bestFit="1" customWidth="1"/>
    <col min="10757" max="10757" width="22.28515625" bestFit="1" customWidth="1"/>
    <col min="10758" max="10758" width="3.42578125" bestFit="1" customWidth="1"/>
    <col min="10759" max="10759" width="2.28515625" bestFit="1" customWidth="1"/>
    <col min="10760" max="10760" width="22.28515625" bestFit="1" customWidth="1"/>
    <col min="10761" max="10765" width="5.5703125" customWidth="1"/>
    <col min="10766" max="10785" width="0" hidden="1" customWidth="1"/>
    <col min="10786" max="10788" width="3.42578125" bestFit="1" customWidth="1"/>
    <col min="10789" max="10790" width="3" customWidth="1"/>
    <col min="10791" max="10796" width="8.85546875" customWidth="1"/>
    <col min="10798" max="10810" width="0" hidden="1" customWidth="1"/>
    <col min="10811" max="10811" width="8.85546875" customWidth="1"/>
    <col min="10812" max="10812" width="2.140625" bestFit="1" customWidth="1"/>
    <col min="10813" max="10813" width="24.28515625" bestFit="1" customWidth="1"/>
    <col min="10814" max="10814" width="2.140625" bestFit="1" customWidth="1"/>
    <col min="10815" max="10815" width="24.28515625" bestFit="1" customWidth="1"/>
    <col min="10816" max="10825" width="3.7109375" customWidth="1"/>
    <col min="10826" max="10826" width="5.7109375" bestFit="1" customWidth="1"/>
    <col min="10827" max="10828" width="3.85546875" customWidth="1"/>
    <col min="10830" max="10833" width="6.28515625" customWidth="1"/>
    <col min="11009" max="11010" width="0" hidden="1" customWidth="1"/>
    <col min="11011" max="11012" width="2.28515625" bestFit="1" customWidth="1"/>
    <col min="11013" max="11013" width="22.28515625" bestFit="1" customWidth="1"/>
    <col min="11014" max="11014" width="3.42578125" bestFit="1" customWidth="1"/>
    <col min="11015" max="11015" width="2.28515625" bestFit="1" customWidth="1"/>
    <col min="11016" max="11016" width="22.28515625" bestFit="1" customWidth="1"/>
    <col min="11017" max="11021" width="5.5703125" customWidth="1"/>
    <col min="11022" max="11041" width="0" hidden="1" customWidth="1"/>
    <col min="11042" max="11044" width="3.42578125" bestFit="1" customWidth="1"/>
    <col min="11045" max="11046" width="3" customWidth="1"/>
    <col min="11047" max="11052" width="8.85546875" customWidth="1"/>
    <col min="11054" max="11066" width="0" hidden="1" customWidth="1"/>
    <col min="11067" max="11067" width="8.85546875" customWidth="1"/>
    <col min="11068" max="11068" width="2.140625" bestFit="1" customWidth="1"/>
    <col min="11069" max="11069" width="24.28515625" bestFit="1" customWidth="1"/>
    <col min="11070" max="11070" width="2.140625" bestFit="1" customWidth="1"/>
    <col min="11071" max="11071" width="24.28515625" bestFit="1" customWidth="1"/>
    <col min="11072" max="11081" width="3.7109375" customWidth="1"/>
    <col min="11082" max="11082" width="5.7109375" bestFit="1" customWidth="1"/>
    <col min="11083" max="11084" width="3.85546875" customWidth="1"/>
    <col min="11086" max="11089" width="6.28515625" customWidth="1"/>
    <col min="11265" max="11266" width="0" hidden="1" customWidth="1"/>
    <col min="11267" max="11268" width="2.28515625" bestFit="1" customWidth="1"/>
    <col min="11269" max="11269" width="22.28515625" bestFit="1" customWidth="1"/>
    <col min="11270" max="11270" width="3.42578125" bestFit="1" customWidth="1"/>
    <col min="11271" max="11271" width="2.28515625" bestFit="1" customWidth="1"/>
    <col min="11272" max="11272" width="22.28515625" bestFit="1" customWidth="1"/>
    <col min="11273" max="11277" width="5.5703125" customWidth="1"/>
    <col min="11278" max="11297" width="0" hidden="1" customWidth="1"/>
    <col min="11298" max="11300" width="3.42578125" bestFit="1" customWidth="1"/>
    <col min="11301" max="11302" width="3" customWidth="1"/>
    <col min="11303" max="11308" width="8.85546875" customWidth="1"/>
    <col min="11310" max="11322" width="0" hidden="1" customWidth="1"/>
    <col min="11323" max="11323" width="8.85546875" customWidth="1"/>
    <col min="11324" max="11324" width="2.140625" bestFit="1" customWidth="1"/>
    <col min="11325" max="11325" width="24.28515625" bestFit="1" customWidth="1"/>
    <col min="11326" max="11326" width="2.140625" bestFit="1" customWidth="1"/>
    <col min="11327" max="11327" width="24.28515625" bestFit="1" customWidth="1"/>
    <col min="11328" max="11337" width="3.7109375" customWidth="1"/>
    <col min="11338" max="11338" width="5.7109375" bestFit="1" customWidth="1"/>
    <col min="11339" max="11340" width="3.85546875" customWidth="1"/>
    <col min="11342" max="11345" width="6.28515625" customWidth="1"/>
    <col min="11521" max="11522" width="0" hidden="1" customWidth="1"/>
    <col min="11523" max="11524" width="2.28515625" bestFit="1" customWidth="1"/>
    <col min="11525" max="11525" width="22.28515625" bestFit="1" customWidth="1"/>
    <col min="11526" max="11526" width="3.42578125" bestFit="1" customWidth="1"/>
    <col min="11527" max="11527" width="2.28515625" bestFit="1" customWidth="1"/>
    <col min="11528" max="11528" width="22.28515625" bestFit="1" customWidth="1"/>
    <col min="11529" max="11533" width="5.5703125" customWidth="1"/>
    <col min="11534" max="11553" width="0" hidden="1" customWidth="1"/>
    <col min="11554" max="11556" width="3.42578125" bestFit="1" customWidth="1"/>
    <col min="11557" max="11558" width="3" customWidth="1"/>
    <col min="11559" max="11564" width="8.85546875" customWidth="1"/>
    <col min="11566" max="11578" width="0" hidden="1" customWidth="1"/>
    <col min="11579" max="11579" width="8.85546875" customWidth="1"/>
    <col min="11580" max="11580" width="2.140625" bestFit="1" customWidth="1"/>
    <col min="11581" max="11581" width="24.28515625" bestFit="1" customWidth="1"/>
    <col min="11582" max="11582" width="2.140625" bestFit="1" customWidth="1"/>
    <col min="11583" max="11583" width="24.28515625" bestFit="1" customWidth="1"/>
    <col min="11584" max="11593" width="3.7109375" customWidth="1"/>
    <col min="11594" max="11594" width="5.7109375" bestFit="1" customWidth="1"/>
    <col min="11595" max="11596" width="3.85546875" customWidth="1"/>
    <col min="11598" max="11601" width="6.28515625" customWidth="1"/>
    <col min="11777" max="11778" width="0" hidden="1" customWidth="1"/>
    <col min="11779" max="11780" width="2.28515625" bestFit="1" customWidth="1"/>
    <col min="11781" max="11781" width="22.28515625" bestFit="1" customWidth="1"/>
    <col min="11782" max="11782" width="3.42578125" bestFit="1" customWidth="1"/>
    <col min="11783" max="11783" width="2.28515625" bestFit="1" customWidth="1"/>
    <col min="11784" max="11784" width="22.28515625" bestFit="1" customWidth="1"/>
    <col min="11785" max="11789" width="5.5703125" customWidth="1"/>
    <col min="11790" max="11809" width="0" hidden="1" customWidth="1"/>
    <col min="11810" max="11812" width="3.42578125" bestFit="1" customWidth="1"/>
    <col min="11813" max="11814" width="3" customWidth="1"/>
    <col min="11815" max="11820" width="8.85546875" customWidth="1"/>
    <col min="11822" max="11834" width="0" hidden="1" customWidth="1"/>
    <col min="11835" max="11835" width="8.85546875" customWidth="1"/>
    <col min="11836" max="11836" width="2.140625" bestFit="1" customWidth="1"/>
    <col min="11837" max="11837" width="24.28515625" bestFit="1" customWidth="1"/>
    <col min="11838" max="11838" width="2.140625" bestFit="1" customWidth="1"/>
    <col min="11839" max="11839" width="24.28515625" bestFit="1" customWidth="1"/>
    <col min="11840" max="11849" width="3.7109375" customWidth="1"/>
    <col min="11850" max="11850" width="5.7109375" bestFit="1" customWidth="1"/>
    <col min="11851" max="11852" width="3.85546875" customWidth="1"/>
    <col min="11854" max="11857" width="6.28515625" customWidth="1"/>
    <col min="12033" max="12034" width="0" hidden="1" customWidth="1"/>
    <col min="12035" max="12036" width="2.28515625" bestFit="1" customWidth="1"/>
    <col min="12037" max="12037" width="22.28515625" bestFit="1" customWidth="1"/>
    <col min="12038" max="12038" width="3.42578125" bestFit="1" customWidth="1"/>
    <col min="12039" max="12039" width="2.28515625" bestFit="1" customWidth="1"/>
    <col min="12040" max="12040" width="22.28515625" bestFit="1" customWidth="1"/>
    <col min="12041" max="12045" width="5.5703125" customWidth="1"/>
    <col min="12046" max="12065" width="0" hidden="1" customWidth="1"/>
    <col min="12066" max="12068" width="3.42578125" bestFit="1" customWidth="1"/>
    <col min="12069" max="12070" width="3" customWidth="1"/>
    <col min="12071" max="12076" width="8.85546875" customWidth="1"/>
    <col min="12078" max="12090" width="0" hidden="1" customWidth="1"/>
    <col min="12091" max="12091" width="8.85546875" customWidth="1"/>
    <col min="12092" max="12092" width="2.140625" bestFit="1" customWidth="1"/>
    <col min="12093" max="12093" width="24.28515625" bestFit="1" customWidth="1"/>
    <col min="12094" max="12094" width="2.140625" bestFit="1" customWidth="1"/>
    <col min="12095" max="12095" width="24.28515625" bestFit="1" customWidth="1"/>
    <col min="12096" max="12105" width="3.7109375" customWidth="1"/>
    <col min="12106" max="12106" width="5.7109375" bestFit="1" customWidth="1"/>
    <col min="12107" max="12108" width="3.85546875" customWidth="1"/>
    <col min="12110" max="12113" width="6.28515625" customWidth="1"/>
    <col min="12289" max="12290" width="0" hidden="1" customWidth="1"/>
    <col min="12291" max="12292" width="2.28515625" bestFit="1" customWidth="1"/>
    <col min="12293" max="12293" width="22.28515625" bestFit="1" customWidth="1"/>
    <col min="12294" max="12294" width="3.42578125" bestFit="1" customWidth="1"/>
    <col min="12295" max="12295" width="2.28515625" bestFit="1" customWidth="1"/>
    <col min="12296" max="12296" width="22.28515625" bestFit="1" customWidth="1"/>
    <col min="12297" max="12301" width="5.5703125" customWidth="1"/>
    <col min="12302" max="12321" width="0" hidden="1" customWidth="1"/>
    <col min="12322" max="12324" width="3.42578125" bestFit="1" customWidth="1"/>
    <col min="12325" max="12326" width="3" customWidth="1"/>
    <col min="12327" max="12332" width="8.85546875" customWidth="1"/>
    <col min="12334" max="12346" width="0" hidden="1" customWidth="1"/>
    <col min="12347" max="12347" width="8.85546875" customWidth="1"/>
    <col min="12348" max="12348" width="2.140625" bestFit="1" customWidth="1"/>
    <col min="12349" max="12349" width="24.28515625" bestFit="1" customWidth="1"/>
    <col min="12350" max="12350" width="2.140625" bestFit="1" customWidth="1"/>
    <col min="12351" max="12351" width="24.28515625" bestFit="1" customWidth="1"/>
    <col min="12352" max="12361" width="3.7109375" customWidth="1"/>
    <col min="12362" max="12362" width="5.7109375" bestFit="1" customWidth="1"/>
    <col min="12363" max="12364" width="3.85546875" customWidth="1"/>
    <col min="12366" max="12369" width="6.28515625" customWidth="1"/>
    <col min="12545" max="12546" width="0" hidden="1" customWidth="1"/>
    <col min="12547" max="12548" width="2.28515625" bestFit="1" customWidth="1"/>
    <col min="12549" max="12549" width="22.28515625" bestFit="1" customWidth="1"/>
    <col min="12550" max="12550" width="3.42578125" bestFit="1" customWidth="1"/>
    <col min="12551" max="12551" width="2.28515625" bestFit="1" customWidth="1"/>
    <col min="12552" max="12552" width="22.28515625" bestFit="1" customWidth="1"/>
    <col min="12553" max="12557" width="5.5703125" customWidth="1"/>
    <col min="12558" max="12577" width="0" hidden="1" customWidth="1"/>
    <col min="12578" max="12580" width="3.42578125" bestFit="1" customWidth="1"/>
    <col min="12581" max="12582" width="3" customWidth="1"/>
    <col min="12583" max="12588" width="8.85546875" customWidth="1"/>
    <col min="12590" max="12602" width="0" hidden="1" customWidth="1"/>
    <col min="12603" max="12603" width="8.85546875" customWidth="1"/>
    <col min="12604" max="12604" width="2.140625" bestFit="1" customWidth="1"/>
    <col min="12605" max="12605" width="24.28515625" bestFit="1" customWidth="1"/>
    <col min="12606" max="12606" width="2.140625" bestFit="1" customWidth="1"/>
    <col min="12607" max="12607" width="24.28515625" bestFit="1" customWidth="1"/>
    <col min="12608" max="12617" width="3.7109375" customWidth="1"/>
    <col min="12618" max="12618" width="5.7109375" bestFit="1" customWidth="1"/>
    <col min="12619" max="12620" width="3.85546875" customWidth="1"/>
    <col min="12622" max="12625" width="6.28515625" customWidth="1"/>
    <col min="12801" max="12802" width="0" hidden="1" customWidth="1"/>
    <col min="12803" max="12804" width="2.28515625" bestFit="1" customWidth="1"/>
    <col min="12805" max="12805" width="22.28515625" bestFit="1" customWidth="1"/>
    <col min="12806" max="12806" width="3.42578125" bestFit="1" customWidth="1"/>
    <col min="12807" max="12807" width="2.28515625" bestFit="1" customWidth="1"/>
    <col min="12808" max="12808" width="22.28515625" bestFit="1" customWidth="1"/>
    <col min="12809" max="12813" width="5.5703125" customWidth="1"/>
    <col min="12814" max="12833" width="0" hidden="1" customWidth="1"/>
    <col min="12834" max="12836" width="3.42578125" bestFit="1" customWidth="1"/>
    <col min="12837" max="12838" width="3" customWidth="1"/>
    <col min="12839" max="12844" width="8.85546875" customWidth="1"/>
    <col min="12846" max="12858" width="0" hidden="1" customWidth="1"/>
    <col min="12859" max="12859" width="8.85546875" customWidth="1"/>
    <col min="12860" max="12860" width="2.140625" bestFit="1" customWidth="1"/>
    <col min="12861" max="12861" width="24.28515625" bestFit="1" customWidth="1"/>
    <col min="12862" max="12862" width="2.140625" bestFit="1" customWidth="1"/>
    <col min="12863" max="12863" width="24.28515625" bestFit="1" customWidth="1"/>
    <col min="12864" max="12873" width="3.7109375" customWidth="1"/>
    <col min="12874" max="12874" width="5.7109375" bestFit="1" customWidth="1"/>
    <col min="12875" max="12876" width="3.85546875" customWidth="1"/>
    <col min="12878" max="12881" width="6.28515625" customWidth="1"/>
    <col min="13057" max="13058" width="0" hidden="1" customWidth="1"/>
    <col min="13059" max="13060" width="2.28515625" bestFit="1" customWidth="1"/>
    <col min="13061" max="13061" width="22.28515625" bestFit="1" customWidth="1"/>
    <col min="13062" max="13062" width="3.42578125" bestFit="1" customWidth="1"/>
    <col min="13063" max="13063" width="2.28515625" bestFit="1" customWidth="1"/>
    <col min="13064" max="13064" width="22.28515625" bestFit="1" customWidth="1"/>
    <col min="13065" max="13069" width="5.5703125" customWidth="1"/>
    <col min="13070" max="13089" width="0" hidden="1" customWidth="1"/>
    <col min="13090" max="13092" width="3.42578125" bestFit="1" customWidth="1"/>
    <col min="13093" max="13094" width="3" customWidth="1"/>
    <col min="13095" max="13100" width="8.85546875" customWidth="1"/>
    <col min="13102" max="13114" width="0" hidden="1" customWidth="1"/>
    <col min="13115" max="13115" width="8.85546875" customWidth="1"/>
    <col min="13116" max="13116" width="2.140625" bestFit="1" customWidth="1"/>
    <col min="13117" max="13117" width="24.28515625" bestFit="1" customWidth="1"/>
    <col min="13118" max="13118" width="2.140625" bestFit="1" customWidth="1"/>
    <col min="13119" max="13119" width="24.28515625" bestFit="1" customWidth="1"/>
    <col min="13120" max="13129" width="3.7109375" customWidth="1"/>
    <col min="13130" max="13130" width="5.7109375" bestFit="1" customWidth="1"/>
    <col min="13131" max="13132" width="3.85546875" customWidth="1"/>
    <col min="13134" max="13137" width="6.28515625" customWidth="1"/>
    <col min="13313" max="13314" width="0" hidden="1" customWidth="1"/>
    <col min="13315" max="13316" width="2.28515625" bestFit="1" customWidth="1"/>
    <col min="13317" max="13317" width="22.28515625" bestFit="1" customWidth="1"/>
    <col min="13318" max="13318" width="3.42578125" bestFit="1" customWidth="1"/>
    <col min="13319" max="13319" width="2.28515625" bestFit="1" customWidth="1"/>
    <col min="13320" max="13320" width="22.28515625" bestFit="1" customWidth="1"/>
    <col min="13321" max="13325" width="5.5703125" customWidth="1"/>
    <col min="13326" max="13345" width="0" hidden="1" customWidth="1"/>
    <col min="13346" max="13348" width="3.42578125" bestFit="1" customWidth="1"/>
    <col min="13349" max="13350" width="3" customWidth="1"/>
    <col min="13351" max="13356" width="8.85546875" customWidth="1"/>
    <col min="13358" max="13370" width="0" hidden="1" customWidth="1"/>
    <col min="13371" max="13371" width="8.85546875" customWidth="1"/>
    <col min="13372" max="13372" width="2.140625" bestFit="1" customWidth="1"/>
    <col min="13373" max="13373" width="24.28515625" bestFit="1" customWidth="1"/>
    <col min="13374" max="13374" width="2.140625" bestFit="1" customWidth="1"/>
    <col min="13375" max="13375" width="24.28515625" bestFit="1" customWidth="1"/>
    <col min="13376" max="13385" width="3.7109375" customWidth="1"/>
    <col min="13386" max="13386" width="5.7109375" bestFit="1" customWidth="1"/>
    <col min="13387" max="13388" width="3.85546875" customWidth="1"/>
    <col min="13390" max="13393" width="6.28515625" customWidth="1"/>
    <col min="13569" max="13570" width="0" hidden="1" customWidth="1"/>
    <col min="13571" max="13572" width="2.28515625" bestFit="1" customWidth="1"/>
    <col min="13573" max="13573" width="22.28515625" bestFit="1" customWidth="1"/>
    <col min="13574" max="13574" width="3.42578125" bestFit="1" customWidth="1"/>
    <col min="13575" max="13575" width="2.28515625" bestFit="1" customWidth="1"/>
    <col min="13576" max="13576" width="22.28515625" bestFit="1" customWidth="1"/>
    <col min="13577" max="13581" width="5.5703125" customWidth="1"/>
    <col min="13582" max="13601" width="0" hidden="1" customWidth="1"/>
    <col min="13602" max="13604" width="3.42578125" bestFit="1" customWidth="1"/>
    <col min="13605" max="13606" width="3" customWidth="1"/>
    <col min="13607" max="13612" width="8.85546875" customWidth="1"/>
    <col min="13614" max="13626" width="0" hidden="1" customWidth="1"/>
    <col min="13627" max="13627" width="8.85546875" customWidth="1"/>
    <col min="13628" max="13628" width="2.140625" bestFit="1" customWidth="1"/>
    <col min="13629" max="13629" width="24.28515625" bestFit="1" customWidth="1"/>
    <col min="13630" max="13630" width="2.140625" bestFit="1" customWidth="1"/>
    <col min="13631" max="13631" width="24.28515625" bestFit="1" customWidth="1"/>
    <col min="13632" max="13641" width="3.7109375" customWidth="1"/>
    <col min="13642" max="13642" width="5.7109375" bestFit="1" customWidth="1"/>
    <col min="13643" max="13644" width="3.85546875" customWidth="1"/>
    <col min="13646" max="13649" width="6.28515625" customWidth="1"/>
    <col min="13825" max="13826" width="0" hidden="1" customWidth="1"/>
    <col min="13827" max="13828" width="2.28515625" bestFit="1" customWidth="1"/>
    <col min="13829" max="13829" width="22.28515625" bestFit="1" customWidth="1"/>
    <col min="13830" max="13830" width="3.42578125" bestFit="1" customWidth="1"/>
    <col min="13831" max="13831" width="2.28515625" bestFit="1" customWidth="1"/>
    <col min="13832" max="13832" width="22.28515625" bestFit="1" customWidth="1"/>
    <col min="13833" max="13837" width="5.5703125" customWidth="1"/>
    <col min="13838" max="13857" width="0" hidden="1" customWidth="1"/>
    <col min="13858" max="13860" width="3.42578125" bestFit="1" customWidth="1"/>
    <col min="13861" max="13862" width="3" customWidth="1"/>
    <col min="13863" max="13868" width="8.85546875" customWidth="1"/>
    <col min="13870" max="13882" width="0" hidden="1" customWidth="1"/>
    <col min="13883" max="13883" width="8.85546875" customWidth="1"/>
    <col min="13884" max="13884" width="2.140625" bestFit="1" customWidth="1"/>
    <col min="13885" max="13885" width="24.28515625" bestFit="1" customWidth="1"/>
    <col min="13886" max="13886" width="2.140625" bestFit="1" customWidth="1"/>
    <col min="13887" max="13887" width="24.28515625" bestFit="1" customWidth="1"/>
    <col min="13888" max="13897" width="3.7109375" customWidth="1"/>
    <col min="13898" max="13898" width="5.7109375" bestFit="1" customWidth="1"/>
    <col min="13899" max="13900" width="3.85546875" customWidth="1"/>
    <col min="13902" max="13905" width="6.28515625" customWidth="1"/>
    <col min="14081" max="14082" width="0" hidden="1" customWidth="1"/>
    <col min="14083" max="14084" width="2.28515625" bestFit="1" customWidth="1"/>
    <col min="14085" max="14085" width="22.28515625" bestFit="1" customWidth="1"/>
    <col min="14086" max="14086" width="3.42578125" bestFit="1" customWidth="1"/>
    <col min="14087" max="14087" width="2.28515625" bestFit="1" customWidth="1"/>
    <col min="14088" max="14088" width="22.28515625" bestFit="1" customWidth="1"/>
    <col min="14089" max="14093" width="5.5703125" customWidth="1"/>
    <col min="14094" max="14113" width="0" hidden="1" customWidth="1"/>
    <col min="14114" max="14116" width="3.42578125" bestFit="1" customWidth="1"/>
    <col min="14117" max="14118" width="3" customWidth="1"/>
    <col min="14119" max="14124" width="8.85546875" customWidth="1"/>
    <col min="14126" max="14138" width="0" hidden="1" customWidth="1"/>
    <col min="14139" max="14139" width="8.85546875" customWidth="1"/>
    <col min="14140" max="14140" width="2.140625" bestFit="1" customWidth="1"/>
    <col min="14141" max="14141" width="24.28515625" bestFit="1" customWidth="1"/>
    <col min="14142" max="14142" width="2.140625" bestFit="1" customWidth="1"/>
    <col min="14143" max="14143" width="24.28515625" bestFit="1" customWidth="1"/>
    <col min="14144" max="14153" width="3.7109375" customWidth="1"/>
    <col min="14154" max="14154" width="5.7109375" bestFit="1" customWidth="1"/>
    <col min="14155" max="14156" width="3.85546875" customWidth="1"/>
    <col min="14158" max="14161" width="6.28515625" customWidth="1"/>
    <col min="14337" max="14338" width="0" hidden="1" customWidth="1"/>
    <col min="14339" max="14340" width="2.28515625" bestFit="1" customWidth="1"/>
    <col min="14341" max="14341" width="22.28515625" bestFit="1" customWidth="1"/>
    <col min="14342" max="14342" width="3.42578125" bestFit="1" customWidth="1"/>
    <col min="14343" max="14343" width="2.28515625" bestFit="1" customWidth="1"/>
    <col min="14344" max="14344" width="22.28515625" bestFit="1" customWidth="1"/>
    <col min="14345" max="14349" width="5.5703125" customWidth="1"/>
    <col min="14350" max="14369" width="0" hidden="1" customWidth="1"/>
    <col min="14370" max="14372" width="3.42578125" bestFit="1" customWidth="1"/>
    <col min="14373" max="14374" width="3" customWidth="1"/>
    <col min="14375" max="14380" width="8.85546875" customWidth="1"/>
    <col min="14382" max="14394" width="0" hidden="1" customWidth="1"/>
    <col min="14395" max="14395" width="8.85546875" customWidth="1"/>
    <col min="14396" max="14396" width="2.140625" bestFit="1" customWidth="1"/>
    <col min="14397" max="14397" width="24.28515625" bestFit="1" customWidth="1"/>
    <col min="14398" max="14398" width="2.140625" bestFit="1" customWidth="1"/>
    <col min="14399" max="14399" width="24.28515625" bestFit="1" customWidth="1"/>
    <col min="14400" max="14409" width="3.7109375" customWidth="1"/>
    <col min="14410" max="14410" width="5.7109375" bestFit="1" customWidth="1"/>
    <col min="14411" max="14412" width="3.85546875" customWidth="1"/>
    <col min="14414" max="14417" width="6.28515625" customWidth="1"/>
    <col min="14593" max="14594" width="0" hidden="1" customWidth="1"/>
    <col min="14595" max="14596" width="2.28515625" bestFit="1" customWidth="1"/>
    <col min="14597" max="14597" width="22.28515625" bestFit="1" customWidth="1"/>
    <col min="14598" max="14598" width="3.42578125" bestFit="1" customWidth="1"/>
    <col min="14599" max="14599" width="2.28515625" bestFit="1" customWidth="1"/>
    <col min="14600" max="14600" width="22.28515625" bestFit="1" customWidth="1"/>
    <col min="14601" max="14605" width="5.5703125" customWidth="1"/>
    <col min="14606" max="14625" width="0" hidden="1" customWidth="1"/>
    <col min="14626" max="14628" width="3.42578125" bestFit="1" customWidth="1"/>
    <col min="14629" max="14630" width="3" customWidth="1"/>
    <col min="14631" max="14636" width="8.85546875" customWidth="1"/>
    <col min="14638" max="14650" width="0" hidden="1" customWidth="1"/>
    <col min="14651" max="14651" width="8.85546875" customWidth="1"/>
    <col min="14652" max="14652" width="2.140625" bestFit="1" customWidth="1"/>
    <col min="14653" max="14653" width="24.28515625" bestFit="1" customWidth="1"/>
    <col min="14654" max="14654" width="2.140625" bestFit="1" customWidth="1"/>
    <col min="14655" max="14655" width="24.28515625" bestFit="1" customWidth="1"/>
    <col min="14656" max="14665" width="3.7109375" customWidth="1"/>
    <col min="14666" max="14666" width="5.7109375" bestFit="1" customWidth="1"/>
    <col min="14667" max="14668" width="3.85546875" customWidth="1"/>
    <col min="14670" max="14673" width="6.28515625" customWidth="1"/>
    <col min="14849" max="14850" width="0" hidden="1" customWidth="1"/>
    <col min="14851" max="14852" width="2.28515625" bestFit="1" customWidth="1"/>
    <col min="14853" max="14853" width="22.28515625" bestFit="1" customWidth="1"/>
    <col min="14854" max="14854" width="3.42578125" bestFit="1" customWidth="1"/>
    <col min="14855" max="14855" width="2.28515625" bestFit="1" customWidth="1"/>
    <col min="14856" max="14856" width="22.28515625" bestFit="1" customWidth="1"/>
    <col min="14857" max="14861" width="5.5703125" customWidth="1"/>
    <col min="14862" max="14881" width="0" hidden="1" customWidth="1"/>
    <col min="14882" max="14884" width="3.42578125" bestFit="1" customWidth="1"/>
    <col min="14885" max="14886" width="3" customWidth="1"/>
    <col min="14887" max="14892" width="8.85546875" customWidth="1"/>
    <col min="14894" max="14906" width="0" hidden="1" customWidth="1"/>
    <col min="14907" max="14907" width="8.85546875" customWidth="1"/>
    <col min="14908" max="14908" width="2.140625" bestFit="1" customWidth="1"/>
    <col min="14909" max="14909" width="24.28515625" bestFit="1" customWidth="1"/>
    <col min="14910" max="14910" width="2.140625" bestFit="1" customWidth="1"/>
    <col min="14911" max="14911" width="24.28515625" bestFit="1" customWidth="1"/>
    <col min="14912" max="14921" width="3.7109375" customWidth="1"/>
    <col min="14922" max="14922" width="5.7109375" bestFit="1" customWidth="1"/>
    <col min="14923" max="14924" width="3.85546875" customWidth="1"/>
    <col min="14926" max="14929" width="6.28515625" customWidth="1"/>
    <col min="15105" max="15106" width="0" hidden="1" customWidth="1"/>
    <col min="15107" max="15108" width="2.28515625" bestFit="1" customWidth="1"/>
    <col min="15109" max="15109" width="22.28515625" bestFit="1" customWidth="1"/>
    <col min="15110" max="15110" width="3.42578125" bestFit="1" customWidth="1"/>
    <col min="15111" max="15111" width="2.28515625" bestFit="1" customWidth="1"/>
    <col min="15112" max="15112" width="22.28515625" bestFit="1" customWidth="1"/>
    <col min="15113" max="15117" width="5.5703125" customWidth="1"/>
    <col min="15118" max="15137" width="0" hidden="1" customWidth="1"/>
    <col min="15138" max="15140" width="3.42578125" bestFit="1" customWidth="1"/>
    <col min="15141" max="15142" width="3" customWidth="1"/>
    <col min="15143" max="15148" width="8.85546875" customWidth="1"/>
    <col min="15150" max="15162" width="0" hidden="1" customWidth="1"/>
    <col min="15163" max="15163" width="8.85546875" customWidth="1"/>
    <col min="15164" max="15164" width="2.140625" bestFit="1" customWidth="1"/>
    <col min="15165" max="15165" width="24.28515625" bestFit="1" customWidth="1"/>
    <col min="15166" max="15166" width="2.140625" bestFit="1" customWidth="1"/>
    <col min="15167" max="15167" width="24.28515625" bestFit="1" customWidth="1"/>
    <col min="15168" max="15177" width="3.7109375" customWidth="1"/>
    <col min="15178" max="15178" width="5.7109375" bestFit="1" customWidth="1"/>
    <col min="15179" max="15180" width="3.85546875" customWidth="1"/>
    <col min="15182" max="15185" width="6.28515625" customWidth="1"/>
    <col min="15361" max="15362" width="0" hidden="1" customWidth="1"/>
    <col min="15363" max="15364" width="2.28515625" bestFit="1" customWidth="1"/>
    <col min="15365" max="15365" width="22.28515625" bestFit="1" customWidth="1"/>
    <col min="15366" max="15366" width="3.42578125" bestFit="1" customWidth="1"/>
    <col min="15367" max="15367" width="2.28515625" bestFit="1" customWidth="1"/>
    <col min="15368" max="15368" width="22.28515625" bestFit="1" customWidth="1"/>
    <col min="15369" max="15373" width="5.5703125" customWidth="1"/>
    <col min="15374" max="15393" width="0" hidden="1" customWidth="1"/>
    <col min="15394" max="15396" width="3.42578125" bestFit="1" customWidth="1"/>
    <col min="15397" max="15398" width="3" customWidth="1"/>
    <col min="15399" max="15404" width="8.85546875" customWidth="1"/>
    <col min="15406" max="15418" width="0" hidden="1" customWidth="1"/>
    <col min="15419" max="15419" width="8.85546875" customWidth="1"/>
    <col min="15420" max="15420" width="2.140625" bestFit="1" customWidth="1"/>
    <col min="15421" max="15421" width="24.28515625" bestFit="1" customWidth="1"/>
    <col min="15422" max="15422" width="2.140625" bestFit="1" customWidth="1"/>
    <col min="15423" max="15423" width="24.28515625" bestFit="1" customWidth="1"/>
    <col min="15424" max="15433" width="3.7109375" customWidth="1"/>
    <col min="15434" max="15434" width="5.7109375" bestFit="1" customWidth="1"/>
    <col min="15435" max="15436" width="3.85546875" customWidth="1"/>
    <col min="15438" max="15441" width="6.28515625" customWidth="1"/>
    <col min="15617" max="15618" width="0" hidden="1" customWidth="1"/>
    <col min="15619" max="15620" width="2.28515625" bestFit="1" customWidth="1"/>
    <col min="15621" max="15621" width="22.28515625" bestFit="1" customWidth="1"/>
    <col min="15622" max="15622" width="3.42578125" bestFit="1" customWidth="1"/>
    <col min="15623" max="15623" width="2.28515625" bestFit="1" customWidth="1"/>
    <col min="15624" max="15624" width="22.28515625" bestFit="1" customWidth="1"/>
    <col min="15625" max="15629" width="5.5703125" customWidth="1"/>
    <col min="15630" max="15649" width="0" hidden="1" customWidth="1"/>
    <col min="15650" max="15652" width="3.42578125" bestFit="1" customWidth="1"/>
    <col min="15653" max="15654" width="3" customWidth="1"/>
    <col min="15655" max="15660" width="8.85546875" customWidth="1"/>
    <col min="15662" max="15674" width="0" hidden="1" customWidth="1"/>
    <col min="15675" max="15675" width="8.85546875" customWidth="1"/>
    <col min="15676" max="15676" width="2.140625" bestFit="1" customWidth="1"/>
    <col min="15677" max="15677" width="24.28515625" bestFit="1" customWidth="1"/>
    <col min="15678" max="15678" width="2.140625" bestFit="1" customWidth="1"/>
    <col min="15679" max="15679" width="24.28515625" bestFit="1" customWidth="1"/>
    <col min="15680" max="15689" width="3.7109375" customWidth="1"/>
    <col min="15690" max="15690" width="5.7109375" bestFit="1" customWidth="1"/>
    <col min="15691" max="15692" width="3.85546875" customWidth="1"/>
    <col min="15694" max="15697" width="6.28515625" customWidth="1"/>
    <col min="15873" max="15874" width="0" hidden="1" customWidth="1"/>
    <col min="15875" max="15876" width="2.28515625" bestFit="1" customWidth="1"/>
    <col min="15877" max="15877" width="22.28515625" bestFit="1" customWidth="1"/>
    <col min="15878" max="15878" width="3.42578125" bestFit="1" customWidth="1"/>
    <col min="15879" max="15879" width="2.28515625" bestFit="1" customWidth="1"/>
    <col min="15880" max="15880" width="22.28515625" bestFit="1" customWidth="1"/>
    <col min="15881" max="15885" width="5.5703125" customWidth="1"/>
    <col min="15886" max="15905" width="0" hidden="1" customWidth="1"/>
    <col min="15906" max="15908" width="3.42578125" bestFit="1" customWidth="1"/>
    <col min="15909" max="15910" width="3" customWidth="1"/>
    <col min="15911" max="15916" width="8.85546875" customWidth="1"/>
    <col min="15918" max="15930" width="0" hidden="1" customWidth="1"/>
    <col min="15931" max="15931" width="8.85546875" customWidth="1"/>
    <col min="15932" max="15932" width="2.140625" bestFit="1" customWidth="1"/>
    <col min="15933" max="15933" width="24.28515625" bestFit="1" customWidth="1"/>
    <col min="15934" max="15934" width="2.140625" bestFit="1" customWidth="1"/>
    <col min="15935" max="15935" width="24.28515625" bestFit="1" customWidth="1"/>
    <col min="15936" max="15945" width="3.7109375" customWidth="1"/>
    <col min="15946" max="15946" width="5.7109375" bestFit="1" customWidth="1"/>
    <col min="15947" max="15948" width="3.85546875" customWidth="1"/>
    <col min="15950" max="15953" width="6.28515625" customWidth="1"/>
    <col min="16129" max="16130" width="0" hidden="1" customWidth="1"/>
    <col min="16131" max="16132" width="2.28515625" bestFit="1" customWidth="1"/>
    <col min="16133" max="16133" width="22.28515625" bestFit="1" customWidth="1"/>
    <col min="16134" max="16134" width="3.42578125" bestFit="1" customWidth="1"/>
    <col min="16135" max="16135" width="2.28515625" bestFit="1" customWidth="1"/>
    <col min="16136" max="16136" width="22.28515625" bestFit="1" customWidth="1"/>
    <col min="16137" max="16141" width="5.5703125" customWidth="1"/>
    <col min="16142" max="16161" width="0" hidden="1" customWidth="1"/>
    <col min="16162" max="16164" width="3.42578125" bestFit="1" customWidth="1"/>
    <col min="16165" max="16166" width="3" customWidth="1"/>
    <col min="16167" max="16172" width="8.85546875" customWidth="1"/>
    <col min="16174" max="16186" width="0" hidden="1" customWidth="1"/>
    <col min="16187" max="16187" width="8.85546875" customWidth="1"/>
    <col min="16188" max="16188" width="2.140625" bestFit="1" customWidth="1"/>
    <col min="16189" max="16189" width="24.28515625" bestFit="1" customWidth="1"/>
    <col min="16190" max="16190" width="2.140625" bestFit="1" customWidth="1"/>
    <col min="16191" max="16191" width="24.28515625" bestFit="1" customWidth="1"/>
    <col min="16192" max="16201" width="3.7109375" customWidth="1"/>
    <col min="16202" max="16202" width="5.7109375" bestFit="1" customWidth="1"/>
    <col min="16203" max="16204" width="3.85546875" customWidth="1"/>
    <col min="16206" max="16209" width="6.28515625" customWidth="1"/>
  </cols>
  <sheetData>
    <row r="1" spans="1:87" s="106" customFormat="1">
      <c r="B1" s="106">
        <v>1</v>
      </c>
      <c r="C1" s="106">
        <v>2</v>
      </c>
      <c r="D1" s="106">
        <v>3</v>
      </c>
      <c r="E1" s="106">
        <v>4</v>
      </c>
      <c r="F1" s="106">
        <v>5</v>
      </c>
      <c r="G1" s="106">
        <v>6</v>
      </c>
      <c r="H1" s="106">
        <v>7</v>
      </c>
      <c r="I1" s="107">
        <v>8</v>
      </c>
      <c r="J1" s="107">
        <v>9</v>
      </c>
      <c r="K1" s="107">
        <v>10</v>
      </c>
      <c r="L1" s="107">
        <v>11</v>
      </c>
      <c r="M1" s="107">
        <v>12</v>
      </c>
      <c r="N1" s="106">
        <v>13</v>
      </c>
      <c r="O1" s="106">
        <v>14</v>
      </c>
      <c r="P1" s="106">
        <v>15</v>
      </c>
      <c r="Q1" s="106">
        <v>16</v>
      </c>
      <c r="R1" s="106">
        <v>17</v>
      </c>
      <c r="S1" s="106">
        <v>18</v>
      </c>
      <c r="T1" s="106">
        <v>19</v>
      </c>
      <c r="U1" s="106">
        <v>20</v>
      </c>
      <c r="V1" s="106">
        <v>21</v>
      </c>
      <c r="W1" s="106">
        <v>22</v>
      </c>
      <c r="X1" s="106">
        <v>23</v>
      </c>
      <c r="Y1" s="106">
        <v>24</v>
      </c>
      <c r="Z1" s="106">
        <v>25</v>
      </c>
      <c r="AA1" s="106">
        <v>26</v>
      </c>
      <c r="AB1" s="106">
        <v>27</v>
      </c>
      <c r="AC1" s="106">
        <v>28</v>
      </c>
      <c r="AD1" s="106">
        <v>29</v>
      </c>
      <c r="AE1" s="106">
        <v>30</v>
      </c>
      <c r="AF1" s="106">
        <v>31</v>
      </c>
      <c r="AG1" s="106">
        <v>32</v>
      </c>
      <c r="AH1" s="106">
        <v>33</v>
      </c>
      <c r="AI1" s="106">
        <v>34</v>
      </c>
      <c r="AJ1" s="106">
        <v>35</v>
      </c>
      <c r="AK1" s="106">
        <v>36</v>
      </c>
      <c r="AL1" s="106">
        <v>37</v>
      </c>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row>
    <row r="2" spans="1:87" s="109" customFormat="1">
      <c r="E2" s="110" t="s">
        <v>130</v>
      </c>
      <c r="H2" s="110" t="s">
        <v>131</v>
      </c>
      <c r="I2" s="111">
        <v>1</v>
      </c>
      <c r="J2" s="112">
        <v>2</v>
      </c>
      <c r="K2" s="112">
        <v>3</v>
      </c>
      <c r="L2" s="111">
        <v>4</v>
      </c>
      <c r="M2" s="112">
        <v>5</v>
      </c>
      <c r="N2" s="113"/>
      <c r="O2" s="113"/>
      <c r="P2" s="114"/>
      <c r="Q2" s="114"/>
      <c r="R2" s="113"/>
      <c r="S2" s="113"/>
      <c r="T2" s="114"/>
      <c r="U2" s="114"/>
      <c r="V2" s="113"/>
      <c r="W2" s="113"/>
      <c r="X2" s="114">
        <v>1</v>
      </c>
      <c r="Y2" s="114">
        <v>2</v>
      </c>
      <c r="Z2" s="114">
        <v>3</v>
      </c>
      <c r="AA2" s="114">
        <v>4</v>
      </c>
      <c r="AB2" s="114">
        <v>5</v>
      </c>
      <c r="AC2" s="114">
        <v>1</v>
      </c>
      <c r="AD2" s="114">
        <v>2</v>
      </c>
      <c r="AE2" s="114">
        <v>3</v>
      </c>
      <c r="AF2" s="114">
        <v>4</v>
      </c>
      <c r="AG2" s="114">
        <v>5</v>
      </c>
      <c r="AH2" s="114"/>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row>
    <row r="3" spans="1:87" s="109" customFormat="1">
      <c r="A3" s="116">
        <v>1</v>
      </c>
      <c r="B3" s="87">
        <v>1</v>
      </c>
      <c r="C3" s="87">
        <v>3</v>
      </c>
      <c r="D3" s="91">
        <v>1</v>
      </c>
      <c r="E3" s="117" t="s">
        <v>27</v>
      </c>
      <c r="F3" s="87">
        <v>9</v>
      </c>
      <c r="G3" s="91">
        <v>5</v>
      </c>
      <c r="H3" s="118" t="s">
        <v>57</v>
      </c>
      <c r="I3" s="82"/>
      <c r="J3" s="83"/>
      <c r="K3" s="83"/>
      <c r="L3" s="83"/>
      <c r="M3" s="83"/>
      <c r="N3" s="84"/>
      <c r="O3" s="84"/>
      <c r="P3" s="84"/>
      <c r="Q3" s="84"/>
      <c r="R3" s="84"/>
      <c r="S3" s="84"/>
      <c r="T3" s="84"/>
      <c r="U3" s="84"/>
      <c r="V3" s="84"/>
      <c r="W3" s="84"/>
      <c r="X3" s="85"/>
      <c r="Y3" s="85"/>
      <c r="Z3" s="85"/>
      <c r="AA3" s="85"/>
      <c r="AB3" s="85"/>
      <c r="AC3" s="85"/>
      <c r="AD3" s="85"/>
      <c r="AE3" s="85"/>
      <c r="AF3" s="85"/>
      <c r="AG3" s="85"/>
      <c r="AH3" s="85"/>
      <c r="AI3" s="85"/>
      <c r="AJ3" s="86"/>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row>
    <row r="4" spans="1:87" s="109" customFormat="1">
      <c r="A4" s="116">
        <v>1</v>
      </c>
      <c r="B4" s="87">
        <v>2</v>
      </c>
      <c r="C4" s="87">
        <v>4</v>
      </c>
      <c r="D4" s="87" t="s">
        <v>77</v>
      </c>
      <c r="E4" s="88" t="s">
        <v>114</v>
      </c>
      <c r="F4" s="87">
        <v>10</v>
      </c>
      <c r="G4" s="87" t="s">
        <v>85</v>
      </c>
      <c r="H4" s="88" t="s">
        <v>153</v>
      </c>
      <c r="I4" s="262" t="s">
        <v>100</v>
      </c>
      <c r="J4" s="262" t="s">
        <v>80</v>
      </c>
      <c r="K4" s="262" t="s">
        <v>90</v>
      </c>
      <c r="L4" s="262" t="s">
        <v>150</v>
      </c>
      <c r="M4" s="262" t="s">
        <v>95</v>
      </c>
      <c r="N4" s="230">
        <v>9</v>
      </c>
      <c r="O4" s="230">
        <v>11</v>
      </c>
      <c r="P4" s="230">
        <v>11</v>
      </c>
      <c r="Q4" s="230">
        <v>8</v>
      </c>
      <c r="R4" s="230">
        <v>7</v>
      </c>
      <c r="S4" s="230">
        <v>11</v>
      </c>
      <c r="T4" s="230">
        <v>14</v>
      </c>
      <c r="U4" s="230">
        <v>12</v>
      </c>
      <c r="V4" s="230">
        <v>12</v>
      </c>
      <c r="W4" s="230">
        <v>10</v>
      </c>
      <c r="X4" s="127">
        <v>0</v>
      </c>
      <c r="Y4" s="127">
        <v>1</v>
      </c>
      <c r="Z4" s="127">
        <v>0</v>
      </c>
      <c r="AA4" s="127">
        <v>1</v>
      </c>
      <c r="AB4" s="127">
        <v>1</v>
      </c>
      <c r="AC4" s="127">
        <v>1</v>
      </c>
      <c r="AD4" s="127">
        <v>0</v>
      </c>
      <c r="AE4" s="127">
        <v>1</v>
      </c>
      <c r="AF4" s="127">
        <v>0</v>
      </c>
      <c r="AG4" s="127">
        <v>0</v>
      </c>
      <c r="AH4" s="235">
        <v>3</v>
      </c>
      <c r="AI4" s="235" t="s">
        <v>83</v>
      </c>
      <c r="AJ4" s="235">
        <v>2</v>
      </c>
      <c r="AK4" s="237">
        <v>1</v>
      </c>
      <c r="AL4" s="237">
        <v>0</v>
      </c>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row>
    <row r="5" spans="1:87" s="109" customFormat="1">
      <c r="A5" s="116">
        <v>1</v>
      </c>
      <c r="B5" s="87">
        <v>3</v>
      </c>
      <c r="C5" s="87">
        <v>5</v>
      </c>
      <c r="D5" s="87" t="s">
        <v>84</v>
      </c>
      <c r="E5" s="88" t="s">
        <v>152</v>
      </c>
      <c r="F5" s="87">
        <v>11</v>
      </c>
      <c r="G5" s="87" t="s">
        <v>78</v>
      </c>
      <c r="H5" s="88" t="s">
        <v>151</v>
      </c>
      <c r="I5" s="262" t="s">
        <v>90</v>
      </c>
      <c r="J5" s="262" t="s">
        <v>97</v>
      </c>
      <c r="K5" s="262" t="s">
        <v>99</v>
      </c>
      <c r="L5" s="263" t="s">
        <v>82</v>
      </c>
      <c r="M5" s="263" t="s">
        <v>82</v>
      </c>
      <c r="N5" s="87">
        <v>7</v>
      </c>
      <c r="O5" s="87">
        <v>11</v>
      </c>
      <c r="P5" s="87">
        <v>4</v>
      </c>
      <c r="Q5" s="87">
        <v>11</v>
      </c>
      <c r="R5" s="87">
        <v>5</v>
      </c>
      <c r="S5" s="87">
        <v>11</v>
      </c>
      <c r="T5" s="87">
        <v>0</v>
      </c>
      <c r="U5" s="87">
        <v>0</v>
      </c>
      <c r="V5" s="87">
        <v>0</v>
      </c>
      <c r="W5" s="87">
        <v>0</v>
      </c>
      <c r="X5" s="90">
        <v>0</v>
      </c>
      <c r="Y5" s="90">
        <v>0</v>
      </c>
      <c r="Z5" s="90">
        <v>0</v>
      </c>
      <c r="AA5" s="90">
        <v>0</v>
      </c>
      <c r="AB5" s="90">
        <v>0</v>
      </c>
      <c r="AC5" s="90">
        <v>1</v>
      </c>
      <c r="AD5" s="90">
        <v>1</v>
      </c>
      <c r="AE5" s="90">
        <v>1</v>
      </c>
      <c r="AF5" s="90">
        <v>0</v>
      </c>
      <c r="AG5" s="90">
        <v>0</v>
      </c>
      <c r="AH5" s="91">
        <v>0</v>
      </c>
      <c r="AI5" s="91" t="s">
        <v>83</v>
      </c>
      <c r="AJ5" s="91">
        <v>3</v>
      </c>
      <c r="AK5" s="237">
        <v>0</v>
      </c>
      <c r="AL5" s="237">
        <v>1</v>
      </c>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row>
    <row r="6" spans="1:87" s="109" customFormat="1">
      <c r="A6" s="116">
        <v>1</v>
      </c>
      <c r="B6" s="87">
        <v>4</v>
      </c>
      <c r="C6" s="87">
        <v>6</v>
      </c>
      <c r="D6" s="87" t="s">
        <v>87</v>
      </c>
      <c r="E6" s="88" t="s">
        <v>110</v>
      </c>
      <c r="F6" s="87">
        <v>12</v>
      </c>
      <c r="G6" s="87" t="s">
        <v>88</v>
      </c>
      <c r="H6" s="88" t="s">
        <v>154</v>
      </c>
      <c r="I6" s="262" t="s">
        <v>89</v>
      </c>
      <c r="J6" s="262" t="s">
        <v>100</v>
      </c>
      <c r="K6" s="262" t="s">
        <v>100</v>
      </c>
      <c r="L6" s="263" t="s">
        <v>82</v>
      </c>
      <c r="M6" s="263" t="s">
        <v>82</v>
      </c>
      <c r="N6" s="87">
        <v>6</v>
      </c>
      <c r="O6" s="87">
        <v>11</v>
      </c>
      <c r="P6" s="87">
        <v>9</v>
      </c>
      <c r="Q6" s="87">
        <v>11</v>
      </c>
      <c r="R6" s="87">
        <v>9</v>
      </c>
      <c r="S6" s="87">
        <v>11</v>
      </c>
      <c r="T6" s="87">
        <v>0</v>
      </c>
      <c r="U6" s="87">
        <v>0</v>
      </c>
      <c r="V6" s="87">
        <v>0</v>
      </c>
      <c r="W6" s="87">
        <v>0</v>
      </c>
      <c r="X6" s="90">
        <v>0</v>
      </c>
      <c r="Y6" s="90">
        <v>0</v>
      </c>
      <c r="Z6" s="90">
        <v>0</v>
      </c>
      <c r="AA6" s="90">
        <v>0</v>
      </c>
      <c r="AB6" s="90">
        <v>0</v>
      </c>
      <c r="AC6" s="90">
        <v>1</v>
      </c>
      <c r="AD6" s="90">
        <v>1</v>
      </c>
      <c r="AE6" s="90">
        <v>1</v>
      </c>
      <c r="AF6" s="90">
        <v>0</v>
      </c>
      <c r="AG6" s="90">
        <v>0</v>
      </c>
      <c r="AH6" s="91">
        <v>0</v>
      </c>
      <c r="AI6" s="91" t="s">
        <v>83</v>
      </c>
      <c r="AJ6" s="91">
        <v>3</v>
      </c>
      <c r="AK6" s="237">
        <v>0</v>
      </c>
      <c r="AL6" s="237">
        <v>1</v>
      </c>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row>
    <row r="7" spans="1:87" s="109" customFormat="1">
      <c r="A7" s="116">
        <v>1</v>
      </c>
      <c r="B7" s="87">
        <v>5</v>
      </c>
      <c r="C7" s="92">
        <v>5</v>
      </c>
      <c r="D7" s="87"/>
      <c r="E7" s="88" t="s">
        <v>152</v>
      </c>
      <c r="F7" s="92">
        <v>12</v>
      </c>
      <c r="G7" s="87"/>
      <c r="H7" s="88" t="s">
        <v>154</v>
      </c>
      <c r="I7" s="263" t="s">
        <v>89</v>
      </c>
      <c r="J7" s="263" t="s">
        <v>90</v>
      </c>
      <c r="K7" s="263" t="s">
        <v>99</v>
      </c>
      <c r="L7" s="263" t="s">
        <v>82</v>
      </c>
      <c r="M7" s="263" t="s">
        <v>82</v>
      </c>
      <c r="N7" s="229">
        <v>6</v>
      </c>
      <c r="O7" s="229">
        <v>11</v>
      </c>
      <c r="P7" s="229">
        <v>7</v>
      </c>
      <c r="Q7" s="229">
        <v>11</v>
      </c>
      <c r="R7" s="229">
        <v>5</v>
      </c>
      <c r="S7" s="229">
        <v>11</v>
      </c>
      <c r="T7" s="229">
        <v>0</v>
      </c>
      <c r="U7" s="229">
        <v>0</v>
      </c>
      <c r="V7" s="229">
        <v>0</v>
      </c>
      <c r="W7" s="229">
        <v>0</v>
      </c>
      <c r="X7" s="232">
        <v>0</v>
      </c>
      <c r="Y7" s="232">
        <v>0</v>
      </c>
      <c r="Z7" s="232">
        <v>0</v>
      </c>
      <c r="AA7" s="232">
        <v>0</v>
      </c>
      <c r="AB7" s="232">
        <v>0</v>
      </c>
      <c r="AC7" s="232">
        <v>1</v>
      </c>
      <c r="AD7" s="232">
        <v>1</v>
      </c>
      <c r="AE7" s="232">
        <v>1</v>
      </c>
      <c r="AF7" s="232">
        <v>0</v>
      </c>
      <c r="AG7" s="232">
        <v>0</v>
      </c>
      <c r="AH7" s="234">
        <v>0</v>
      </c>
      <c r="AI7" s="234" t="s">
        <v>83</v>
      </c>
      <c r="AJ7" s="234">
        <v>3</v>
      </c>
      <c r="AK7" s="236">
        <v>0</v>
      </c>
      <c r="AL7" s="237">
        <v>1</v>
      </c>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row>
    <row r="8" spans="1:87" s="109" customFormat="1">
      <c r="A8" s="116">
        <v>1</v>
      </c>
      <c r="B8" s="87">
        <v>6</v>
      </c>
      <c r="C8" s="92">
        <v>4</v>
      </c>
      <c r="D8" s="87"/>
      <c r="E8" s="88" t="s">
        <v>114</v>
      </c>
      <c r="F8" s="92">
        <v>11</v>
      </c>
      <c r="G8" s="87"/>
      <c r="H8" s="88" t="s">
        <v>151</v>
      </c>
      <c r="I8" s="263"/>
      <c r="J8" s="263"/>
      <c r="K8" s="263"/>
      <c r="L8" s="263"/>
      <c r="M8" s="263"/>
      <c r="N8" s="230"/>
      <c r="O8" s="230"/>
      <c r="P8" s="230"/>
      <c r="Q8" s="230"/>
      <c r="R8" s="230"/>
      <c r="S8" s="230"/>
      <c r="T8" s="230"/>
      <c r="U8" s="230"/>
      <c r="V8" s="230"/>
      <c r="W8" s="230"/>
      <c r="X8" s="233"/>
      <c r="Y8" s="233"/>
      <c r="Z8" s="233"/>
      <c r="AA8" s="233"/>
      <c r="AB8" s="233"/>
      <c r="AC8" s="233"/>
      <c r="AD8" s="233"/>
      <c r="AE8" s="233"/>
      <c r="AF8" s="233"/>
      <c r="AG8" s="233"/>
      <c r="AH8" s="235"/>
      <c r="AI8" s="235"/>
      <c r="AJ8" s="235"/>
      <c r="AK8" s="236"/>
      <c r="AL8" s="237"/>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row>
    <row r="9" spans="1:87" s="109" customFormat="1">
      <c r="A9" s="116">
        <v>1</v>
      </c>
      <c r="B9" s="87">
        <v>7</v>
      </c>
      <c r="C9" s="93">
        <v>5</v>
      </c>
      <c r="D9" s="87" t="s">
        <v>84</v>
      </c>
      <c r="E9" s="88" t="s">
        <v>152</v>
      </c>
      <c r="F9" s="93">
        <v>10</v>
      </c>
      <c r="G9" s="87" t="s">
        <v>85</v>
      </c>
      <c r="H9" s="88" t="s">
        <v>153</v>
      </c>
      <c r="I9" s="262" t="s">
        <v>103</v>
      </c>
      <c r="J9" s="262" t="s">
        <v>91</v>
      </c>
      <c r="K9" s="262" t="s">
        <v>103</v>
      </c>
      <c r="L9" s="262" t="s">
        <v>82</v>
      </c>
      <c r="M9" s="262" t="s">
        <v>82</v>
      </c>
      <c r="N9" s="87">
        <v>3</v>
      </c>
      <c r="O9" s="87">
        <v>11</v>
      </c>
      <c r="P9" s="87">
        <v>8</v>
      </c>
      <c r="Q9" s="87">
        <v>11</v>
      </c>
      <c r="R9" s="87">
        <v>3</v>
      </c>
      <c r="S9" s="87">
        <v>11</v>
      </c>
      <c r="T9" s="87">
        <v>0</v>
      </c>
      <c r="U9" s="87">
        <v>0</v>
      </c>
      <c r="V9" s="87">
        <v>0</v>
      </c>
      <c r="W9" s="87">
        <v>0</v>
      </c>
      <c r="X9" s="90">
        <v>0</v>
      </c>
      <c r="Y9" s="90">
        <v>0</v>
      </c>
      <c r="Z9" s="90">
        <v>0</v>
      </c>
      <c r="AA9" s="90">
        <v>0</v>
      </c>
      <c r="AB9" s="90">
        <v>0</v>
      </c>
      <c r="AC9" s="90">
        <v>1</v>
      </c>
      <c r="AD9" s="90">
        <v>1</v>
      </c>
      <c r="AE9" s="90">
        <v>1</v>
      </c>
      <c r="AF9" s="90">
        <v>0</v>
      </c>
      <c r="AG9" s="90">
        <v>0</v>
      </c>
      <c r="AH9" s="91">
        <v>0</v>
      </c>
      <c r="AI9" s="91" t="s">
        <v>83</v>
      </c>
      <c r="AJ9" s="91">
        <v>3</v>
      </c>
      <c r="AK9" s="237">
        <v>0</v>
      </c>
      <c r="AL9" s="237">
        <v>1</v>
      </c>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row>
    <row r="10" spans="1:87" s="109" customFormat="1">
      <c r="A10" s="116">
        <v>1</v>
      </c>
      <c r="B10" s="87">
        <v>8</v>
      </c>
      <c r="C10" s="93">
        <v>4</v>
      </c>
      <c r="D10" s="87" t="s">
        <v>77</v>
      </c>
      <c r="E10" s="88" t="s">
        <v>114</v>
      </c>
      <c r="F10" s="93">
        <v>12</v>
      </c>
      <c r="G10" s="87" t="s">
        <v>88</v>
      </c>
      <c r="H10" s="88" t="s">
        <v>154</v>
      </c>
      <c r="I10" s="262" t="s">
        <v>80</v>
      </c>
      <c r="J10" s="262" t="s">
        <v>80</v>
      </c>
      <c r="K10" s="262" t="s">
        <v>95</v>
      </c>
      <c r="L10" s="262" t="s">
        <v>82</v>
      </c>
      <c r="M10" s="262" t="s">
        <v>82</v>
      </c>
      <c r="N10" s="87">
        <v>11</v>
      </c>
      <c r="O10" s="87">
        <v>8</v>
      </c>
      <c r="P10" s="87">
        <v>11</v>
      </c>
      <c r="Q10" s="87">
        <v>8</v>
      </c>
      <c r="R10" s="87">
        <v>12</v>
      </c>
      <c r="S10" s="87">
        <v>10</v>
      </c>
      <c r="T10" s="87">
        <v>0</v>
      </c>
      <c r="U10" s="87">
        <v>0</v>
      </c>
      <c r="V10" s="87">
        <v>0</v>
      </c>
      <c r="W10" s="87">
        <v>0</v>
      </c>
      <c r="X10" s="90">
        <v>1</v>
      </c>
      <c r="Y10" s="90">
        <v>1</v>
      </c>
      <c r="Z10" s="90">
        <v>1</v>
      </c>
      <c r="AA10" s="90">
        <v>0</v>
      </c>
      <c r="AB10" s="90">
        <v>0</v>
      </c>
      <c r="AC10" s="90">
        <v>0</v>
      </c>
      <c r="AD10" s="90">
        <v>0</v>
      </c>
      <c r="AE10" s="90">
        <v>0</v>
      </c>
      <c r="AF10" s="90">
        <v>0</v>
      </c>
      <c r="AG10" s="90">
        <v>0</v>
      </c>
      <c r="AH10" s="91">
        <v>3</v>
      </c>
      <c r="AI10" s="91" t="s">
        <v>83</v>
      </c>
      <c r="AJ10" s="91">
        <v>0</v>
      </c>
      <c r="AK10" s="237">
        <v>1</v>
      </c>
      <c r="AL10" s="237">
        <v>0</v>
      </c>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row>
    <row r="11" spans="1:87" s="109" customFormat="1">
      <c r="A11" s="116">
        <v>1</v>
      </c>
      <c r="B11" s="87">
        <v>9</v>
      </c>
      <c r="C11" s="93">
        <v>6</v>
      </c>
      <c r="D11" s="87" t="s">
        <v>87</v>
      </c>
      <c r="E11" s="88" t="s">
        <v>110</v>
      </c>
      <c r="F11" s="93">
        <v>11</v>
      </c>
      <c r="G11" s="87" t="s">
        <v>78</v>
      </c>
      <c r="H11" s="88" t="s">
        <v>151</v>
      </c>
      <c r="I11" s="262" t="s">
        <v>104</v>
      </c>
      <c r="J11" s="262" t="s">
        <v>104</v>
      </c>
      <c r="K11" s="262" t="s">
        <v>99</v>
      </c>
      <c r="L11" s="262" t="s">
        <v>82</v>
      </c>
      <c r="M11" s="262" t="s">
        <v>82</v>
      </c>
      <c r="N11" s="87">
        <v>2</v>
      </c>
      <c r="O11" s="87">
        <v>11</v>
      </c>
      <c r="P11" s="87">
        <v>2</v>
      </c>
      <c r="Q11" s="87">
        <v>11</v>
      </c>
      <c r="R11" s="87">
        <v>5</v>
      </c>
      <c r="S11" s="87">
        <v>11</v>
      </c>
      <c r="T11" s="87">
        <v>0</v>
      </c>
      <c r="U11" s="87">
        <v>0</v>
      </c>
      <c r="V11" s="87">
        <v>0</v>
      </c>
      <c r="W11" s="87">
        <v>0</v>
      </c>
      <c r="X11" s="90">
        <v>0</v>
      </c>
      <c r="Y11" s="90">
        <v>0</v>
      </c>
      <c r="Z11" s="90">
        <v>0</v>
      </c>
      <c r="AA11" s="90">
        <v>0</v>
      </c>
      <c r="AB11" s="90">
        <v>0</v>
      </c>
      <c r="AC11" s="90">
        <v>1</v>
      </c>
      <c r="AD11" s="90">
        <v>1</v>
      </c>
      <c r="AE11" s="90">
        <v>1</v>
      </c>
      <c r="AF11" s="90">
        <v>0</v>
      </c>
      <c r="AG11" s="90">
        <v>0</v>
      </c>
      <c r="AH11" s="91">
        <v>0</v>
      </c>
      <c r="AI11" s="91" t="s">
        <v>83</v>
      </c>
      <c r="AJ11" s="91">
        <v>3</v>
      </c>
      <c r="AK11" s="237">
        <v>0</v>
      </c>
      <c r="AL11" s="237">
        <v>1</v>
      </c>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row>
    <row r="12" spans="1:87" s="109" customFormat="1">
      <c r="A12" s="116">
        <v>1</v>
      </c>
      <c r="B12" s="87">
        <v>10</v>
      </c>
      <c r="C12" s="87">
        <v>5</v>
      </c>
      <c r="D12" s="87" t="s">
        <v>84</v>
      </c>
      <c r="E12" s="88" t="s">
        <v>152</v>
      </c>
      <c r="F12" s="87">
        <v>12</v>
      </c>
      <c r="G12" s="87" t="s">
        <v>88</v>
      </c>
      <c r="H12" s="88" t="s">
        <v>154</v>
      </c>
      <c r="I12" s="262" t="s">
        <v>97</v>
      </c>
      <c r="J12" s="262" t="s">
        <v>102</v>
      </c>
      <c r="K12" s="262" t="s">
        <v>96</v>
      </c>
      <c r="L12" s="262" t="s">
        <v>92</v>
      </c>
      <c r="M12" s="262" t="s">
        <v>97</v>
      </c>
      <c r="N12" s="87">
        <v>4</v>
      </c>
      <c r="O12" s="87">
        <v>11</v>
      </c>
      <c r="P12" s="87">
        <v>13</v>
      </c>
      <c r="Q12" s="87">
        <v>15</v>
      </c>
      <c r="R12" s="87">
        <v>11</v>
      </c>
      <c r="S12" s="87">
        <v>5</v>
      </c>
      <c r="T12" s="87">
        <v>11</v>
      </c>
      <c r="U12" s="87">
        <v>7</v>
      </c>
      <c r="V12" s="87">
        <v>4</v>
      </c>
      <c r="W12" s="87">
        <v>11</v>
      </c>
      <c r="X12" s="90">
        <v>0</v>
      </c>
      <c r="Y12" s="90">
        <v>0</v>
      </c>
      <c r="Z12" s="90">
        <v>1</v>
      </c>
      <c r="AA12" s="90">
        <v>1</v>
      </c>
      <c r="AB12" s="90">
        <v>0</v>
      </c>
      <c r="AC12" s="90">
        <v>1</v>
      </c>
      <c r="AD12" s="90">
        <v>1</v>
      </c>
      <c r="AE12" s="90">
        <v>0</v>
      </c>
      <c r="AF12" s="90">
        <v>0</v>
      </c>
      <c r="AG12" s="90">
        <v>1</v>
      </c>
      <c r="AH12" s="91">
        <v>2</v>
      </c>
      <c r="AI12" s="91" t="s">
        <v>83</v>
      </c>
      <c r="AJ12" s="91">
        <v>3</v>
      </c>
      <c r="AK12" s="237">
        <v>0</v>
      </c>
      <c r="AL12" s="237">
        <v>1</v>
      </c>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row>
    <row r="13" spans="1:87">
      <c r="A13" s="140">
        <v>1</v>
      </c>
      <c r="B13" s="87">
        <v>11</v>
      </c>
      <c r="C13" s="93">
        <v>6</v>
      </c>
      <c r="D13" s="93" t="s">
        <v>87</v>
      </c>
      <c r="E13" s="88" t="s">
        <v>110</v>
      </c>
      <c r="F13" s="93">
        <v>10</v>
      </c>
      <c r="G13" s="93" t="s">
        <v>85</v>
      </c>
      <c r="H13" s="88" t="s">
        <v>153</v>
      </c>
      <c r="I13" s="262" t="s">
        <v>82</v>
      </c>
      <c r="J13" s="262" t="s">
        <v>82</v>
      </c>
      <c r="K13" s="262" t="s">
        <v>82</v>
      </c>
      <c r="L13" s="262" t="s">
        <v>82</v>
      </c>
      <c r="M13" s="262" t="s">
        <v>82</v>
      </c>
      <c r="N13" s="87">
        <v>0</v>
      </c>
      <c r="O13" s="87">
        <v>0</v>
      </c>
      <c r="P13" s="87">
        <v>0</v>
      </c>
      <c r="Q13" s="87">
        <v>0</v>
      </c>
      <c r="R13" s="87">
        <v>0</v>
      </c>
      <c r="S13" s="87">
        <v>0</v>
      </c>
      <c r="T13" s="87">
        <v>0</v>
      </c>
      <c r="U13" s="87">
        <v>0</v>
      </c>
      <c r="V13" s="87">
        <v>0</v>
      </c>
      <c r="W13" s="87">
        <v>0</v>
      </c>
      <c r="X13" s="90">
        <v>0</v>
      </c>
      <c r="Y13" s="90">
        <v>0</v>
      </c>
      <c r="Z13" s="90">
        <v>0</v>
      </c>
      <c r="AA13" s="90">
        <v>0</v>
      </c>
      <c r="AB13" s="90">
        <v>0</v>
      </c>
      <c r="AC13" s="90">
        <v>0</v>
      </c>
      <c r="AD13" s="90">
        <v>0</v>
      </c>
      <c r="AE13" s="90">
        <v>0</v>
      </c>
      <c r="AF13" s="90">
        <v>0</v>
      </c>
      <c r="AG13" s="90">
        <v>0</v>
      </c>
      <c r="AH13" s="91">
        <v>0</v>
      </c>
      <c r="AI13" s="91" t="s">
        <v>83</v>
      </c>
      <c r="AJ13" s="91">
        <v>0</v>
      </c>
      <c r="AK13" s="237">
        <v>0</v>
      </c>
      <c r="AL13" s="237">
        <v>0</v>
      </c>
    </row>
    <row r="14" spans="1:87">
      <c r="A14" s="141">
        <v>1</v>
      </c>
      <c r="B14" s="87">
        <v>12</v>
      </c>
      <c r="C14" s="94">
        <v>4</v>
      </c>
      <c r="D14" s="94" t="s">
        <v>77</v>
      </c>
      <c r="E14" s="95" t="s">
        <v>114</v>
      </c>
      <c r="F14" s="94">
        <v>11</v>
      </c>
      <c r="G14" s="94" t="s">
        <v>78</v>
      </c>
      <c r="H14" s="95" t="s">
        <v>151</v>
      </c>
      <c r="I14" s="262" t="s">
        <v>82</v>
      </c>
      <c r="J14" s="262" t="s">
        <v>82</v>
      </c>
      <c r="K14" s="262" t="s">
        <v>82</v>
      </c>
      <c r="L14" s="262" t="s">
        <v>82</v>
      </c>
      <c r="M14" s="262" t="s">
        <v>82</v>
      </c>
      <c r="N14" s="229">
        <v>0</v>
      </c>
      <c r="O14" s="229">
        <v>0</v>
      </c>
      <c r="P14" s="229">
        <v>0</v>
      </c>
      <c r="Q14" s="229">
        <v>0</v>
      </c>
      <c r="R14" s="229">
        <v>0</v>
      </c>
      <c r="S14" s="229">
        <v>0</v>
      </c>
      <c r="T14" s="229">
        <v>0</v>
      </c>
      <c r="U14" s="229">
        <v>0</v>
      </c>
      <c r="V14" s="229">
        <v>0</v>
      </c>
      <c r="W14" s="229">
        <v>0</v>
      </c>
      <c r="X14" s="97">
        <v>0</v>
      </c>
      <c r="Y14" s="97">
        <v>0</v>
      </c>
      <c r="Z14" s="97">
        <v>0</v>
      </c>
      <c r="AA14" s="97">
        <v>0</v>
      </c>
      <c r="AB14" s="97">
        <v>0</v>
      </c>
      <c r="AC14" s="97">
        <v>0</v>
      </c>
      <c r="AD14" s="97">
        <v>0</v>
      </c>
      <c r="AE14" s="97">
        <v>0</v>
      </c>
      <c r="AF14" s="97">
        <v>0</v>
      </c>
      <c r="AG14" s="97">
        <v>0</v>
      </c>
      <c r="AH14" s="234">
        <v>0</v>
      </c>
      <c r="AI14" s="234" t="s">
        <v>83</v>
      </c>
      <c r="AJ14" s="234">
        <v>0</v>
      </c>
      <c r="AK14" s="237">
        <v>0</v>
      </c>
      <c r="AL14" s="237">
        <v>0</v>
      </c>
    </row>
    <row r="15" spans="1:87">
      <c r="A15" s="143">
        <v>1</v>
      </c>
      <c r="B15" s="87">
        <v>13</v>
      </c>
      <c r="C15" s="99"/>
      <c r="D15" s="99"/>
      <c r="E15" s="99"/>
      <c r="F15" s="99"/>
      <c r="G15" s="99"/>
      <c r="H15" s="99"/>
      <c r="I15" s="100"/>
      <c r="J15" s="100"/>
      <c r="K15" s="100"/>
      <c r="L15" s="100"/>
      <c r="M15" s="100"/>
      <c r="N15" s="101"/>
      <c r="O15" s="101"/>
      <c r="P15" s="101"/>
      <c r="Q15" s="101"/>
      <c r="R15" s="101"/>
      <c r="S15" s="101"/>
      <c r="T15" s="101"/>
      <c r="U15" s="101"/>
      <c r="V15" s="101"/>
      <c r="W15" s="101"/>
      <c r="X15" s="102"/>
      <c r="Y15" s="102"/>
      <c r="Z15" s="102"/>
      <c r="AA15" s="102"/>
      <c r="AB15" s="102"/>
      <c r="AC15" s="102"/>
      <c r="AD15" s="102"/>
      <c r="AE15" s="102"/>
      <c r="AF15" s="102"/>
      <c r="AG15" s="102"/>
      <c r="AH15" s="103"/>
      <c r="AI15" s="103"/>
      <c r="AJ15" s="231"/>
      <c r="AK15" s="144">
        <v>2</v>
      </c>
      <c r="AL15" s="144">
        <v>6</v>
      </c>
    </row>
    <row r="16" spans="1:87" s="109" customFormat="1">
      <c r="A16" s="116">
        <v>2</v>
      </c>
      <c r="B16" s="87">
        <v>14</v>
      </c>
      <c r="C16" s="87">
        <v>3</v>
      </c>
      <c r="D16" s="91">
        <v>2</v>
      </c>
      <c r="E16" s="117" t="s">
        <v>39</v>
      </c>
      <c r="F16" s="87">
        <v>9</v>
      </c>
      <c r="G16" s="91">
        <v>6</v>
      </c>
      <c r="H16" s="118" t="s">
        <v>60</v>
      </c>
      <c r="I16" s="82"/>
      <c r="J16" s="83"/>
      <c r="K16" s="83"/>
      <c r="L16" s="83"/>
      <c r="M16" s="83"/>
      <c r="N16" s="84"/>
      <c r="O16" s="84"/>
      <c r="P16" s="84"/>
      <c r="Q16" s="84"/>
      <c r="R16" s="84"/>
      <c r="S16" s="84"/>
      <c r="T16" s="84"/>
      <c r="U16" s="84"/>
      <c r="V16" s="84"/>
      <c r="W16" s="84"/>
      <c r="X16" s="85"/>
      <c r="Y16" s="85"/>
      <c r="Z16" s="85"/>
      <c r="AA16" s="85"/>
      <c r="AB16" s="85"/>
      <c r="AC16" s="85"/>
      <c r="AD16" s="85"/>
      <c r="AE16" s="85"/>
      <c r="AF16" s="85"/>
      <c r="AG16" s="85"/>
      <c r="AH16" s="85"/>
      <c r="AI16" s="85"/>
      <c r="AJ16" s="8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row>
    <row r="17" spans="1:87" s="109" customFormat="1">
      <c r="A17" s="116">
        <v>2</v>
      </c>
      <c r="B17" s="87">
        <v>15</v>
      </c>
      <c r="C17" s="87">
        <v>4</v>
      </c>
      <c r="D17" s="87" t="s">
        <v>77</v>
      </c>
      <c r="E17" s="88" t="s">
        <v>109</v>
      </c>
      <c r="F17" s="87">
        <v>10</v>
      </c>
      <c r="G17" s="87" t="s">
        <v>85</v>
      </c>
      <c r="H17" s="88" t="s">
        <v>122</v>
      </c>
      <c r="I17" s="262" t="s">
        <v>96</v>
      </c>
      <c r="J17" s="262" t="s">
        <v>91</v>
      </c>
      <c r="K17" s="262" t="s">
        <v>107</v>
      </c>
      <c r="L17" s="262" t="s">
        <v>99</v>
      </c>
      <c r="M17" s="262" t="s">
        <v>82</v>
      </c>
      <c r="N17" s="230">
        <v>11</v>
      </c>
      <c r="O17" s="230">
        <v>5</v>
      </c>
      <c r="P17" s="230">
        <v>8</v>
      </c>
      <c r="Q17" s="230">
        <v>11</v>
      </c>
      <c r="R17" s="230">
        <v>12</v>
      </c>
      <c r="S17" s="230">
        <v>14</v>
      </c>
      <c r="T17" s="230">
        <v>5</v>
      </c>
      <c r="U17" s="230">
        <v>11</v>
      </c>
      <c r="V17" s="230">
        <v>0</v>
      </c>
      <c r="W17" s="230">
        <v>0</v>
      </c>
      <c r="X17" s="127">
        <v>1</v>
      </c>
      <c r="Y17" s="127">
        <v>0</v>
      </c>
      <c r="Z17" s="127">
        <v>0</v>
      </c>
      <c r="AA17" s="127">
        <v>0</v>
      </c>
      <c r="AB17" s="127">
        <v>0</v>
      </c>
      <c r="AC17" s="127">
        <v>0</v>
      </c>
      <c r="AD17" s="127">
        <v>1</v>
      </c>
      <c r="AE17" s="127">
        <v>1</v>
      </c>
      <c r="AF17" s="127">
        <v>1</v>
      </c>
      <c r="AG17" s="127">
        <v>0</v>
      </c>
      <c r="AH17" s="235">
        <v>1</v>
      </c>
      <c r="AI17" s="235" t="s">
        <v>83</v>
      </c>
      <c r="AJ17" s="235">
        <v>3</v>
      </c>
      <c r="AK17" s="237">
        <v>0</v>
      </c>
      <c r="AL17" s="237">
        <v>1</v>
      </c>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row>
    <row r="18" spans="1:87" s="109" customFormat="1">
      <c r="A18" s="116">
        <v>2</v>
      </c>
      <c r="B18" s="87">
        <v>16</v>
      </c>
      <c r="C18" s="87">
        <v>5</v>
      </c>
      <c r="D18" s="87" t="s">
        <v>84</v>
      </c>
      <c r="E18" s="88" t="s">
        <v>155</v>
      </c>
      <c r="F18" s="87">
        <v>11</v>
      </c>
      <c r="G18" s="87" t="s">
        <v>78</v>
      </c>
      <c r="H18" s="88" t="s">
        <v>124</v>
      </c>
      <c r="I18" s="262" t="s">
        <v>86</v>
      </c>
      <c r="J18" s="262" t="s">
        <v>80</v>
      </c>
      <c r="K18" s="262" t="s">
        <v>89</v>
      </c>
      <c r="L18" s="263" t="s">
        <v>100</v>
      </c>
      <c r="M18" s="263" t="s">
        <v>90</v>
      </c>
      <c r="N18" s="87">
        <v>11</v>
      </c>
      <c r="O18" s="87">
        <v>6</v>
      </c>
      <c r="P18" s="87">
        <v>11</v>
      </c>
      <c r="Q18" s="87">
        <v>8</v>
      </c>
      <c r="R18" s="87">
        <v>6</v>
      </c>
      <c r="S18" s="87">
        <v>11</v>
      </c>
      <c r="T18" s="87">
        <v>9</v>
      </c>
      <c r="U18" s="87">
        <v>11</v>
      </c>
      <c r="V18" s="87">
        <v>7</v>
      </c>
      <c r="W18" s="87">
        <v>11</v>
      </c>
      <c r="X18" s="90">
        <v>1</v>
      </c>
      <c r="Y18" s="90">
        <v>1</v>
      </c>
      <c r="Z18" s="90">
        <v>0</v>
      </c>
      <c r="AA18" s="90">
        <v>0</v>
      </c>
      <c r="AB18" s="90">
        <v>0</v>
      </c>
      <c r="AC18" s="90">
        <v>0</v>
      </c>
      <c r="AD18" s="90">
        <v>0</v>
      </c>
      <c r="AE18" s="90">
        <v>1</v>
      </c>
      <c r="AF18" s="90">
        <v>1</v>
      </c>
      <c r="AG18" s="90">
        <v>1</v>
      </c>
      <c r="AH18" s="91">
        <v>2</v>
      </c>
      <c r="AI18" s="91" t="s">
        <v>83</v>
      </c>
      <c r="AJ18" s="91">
        <v>3</v>
      </c>
      <c r="AK18" s="237">
        <v>0</v>
      </c>
      <c r="AL18" s="237">
        <v>1</v>
      </c>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row>
    <row r="19" spans="1:87" s="109" customFormat="1">
      <c r="A19" s="116">
        <v>2</v>
      </c>
      <c r="B19" s="87">
        <v>17</v>
      </c>
      <c r="C19" s="87">
        <v>6</v>
      </c>
      <c r="D19" s="87" t="s">
        <v>87</v>
      </c>
      <c r="E19" s="88" t="s">
        <v>129</v>
      </c>
      <c r="F19" s="87">
        <v>12</v>
      </c>
      <c r="G19" s="87" t="s">
        <v>88</v>
      </c>
      <c r="H19" s="88" t="s">
        <v>126</v>
      </c>
      <c r="I19" s="262" t="s">
        <v>103</v>
      </c>
      <c r="J19" s="262" t="s">
        <v>99</v>
      </c>
      <c r="K19" s="262" t="s">
        <v>103</v>
      </c>
      <c r="L19" s="263" t="s">
        <v>82</v>
      </c>
      <c r="M19" s="263" t="s">
        <v>82</v>
      </c>
      <c r="N19" s="87">
        <v>3</v>
      </c>
      <c r="O19" s="87">
        <v>11</v>
      </c>
      <c r="P19" s="87">
        <v>5</v>
      </c>
      <c r="Q19" s="87">
        <v>11</v>
      </c>
      <c r="R19" s="87">
        <v>3</v>
      </c>
      <c r="S19" s="87">
        <v>11</v>
      </c>
      <c r="T19" s="87">
        <v>0</v>
      </c>
      <c r="U19" s="87">
        <v>0</v>
      </c>
      <c r="V19" s="87">
        <v>0</v>
      </c>
      <c r="W19" s="87">
        <v>0</v>
      </c>
      <c r="X19" s="90">
        <v>0</v>
      </c>
      <c r="Y19" s="90">
        <v>0</v>
      </c>
      <c r="Z19" s="90">
        <v>0</v>
      </c>
      <c r="AA19" s="90">
        <v>0</v>
      </c>
      <c r="AB19" s="90">
        <v>0</v>
      </c>
      <c r="AC19" s="90">
        <v>1</v>
      </c>
      <c r="AD19" s="90">
        <v>1</v>
      </c>
      <c r="AE19" s="90">
        <v>1</v>
      </c>
      <c r="AF19" s="90">
        <v>0</v>
      </c>
      <c r="AG19" s="90">
        <v>0</v>
      </c>
      <c r="AH19" s="91">
        <v>0</v>
      </c>
      <c r="AI19" s="91" t="s">
        <v>83</v>
      </c>
      <c r="AJ19" s="91">
        <v>3</v>
      </c>
      <c r="AK19" s="237">
        <v>0</v>
      </c>
      <c r="AL19" s="237">
        <v>1</v>
      </c>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row>
    <row r="20" spans="1:87" s="109" customFormat="1">
      <c r="A20" s="116">
        <v>2</v>
      </c>
      <c r="B20" s="87">
        <v>18</v>
      </c>
      <c r="C20" s="92">
        <v>4</v>
      </c>
      <c r="D20" s="87"/>
      <c r="E20" s="88" t="s">
        <v>109</v>
      </c>
      <c r="F20" s="92">
        <v>10</v>
      </c>
      <c r="G20" s="87"/>
      <c r="H20" s="88" t="s">
        <v>122</v>
      </c>
      <c r="I20" s="263" t="s">
        <v>91</v>
      </c>
      <c r="J20" s="263" t="s">
        <v>89</v>
      </c>
      <c r="K20" s="263" t="s">
        <v>89</v>
      </c>
      <c r="L20" s="263" t="s">
        <v>82</v>
      </c>
      <c r="M20" s="263" t="s">
        <v>82</v>
      </c>
      <c r="N20" s="229">
        <v>8</v>
      </c>
      <c r="O20" s="229">
        <v>11</v>
      </c>
      <c r="P20" s="229">
        <v>6</v>
      </c>
      <c r="Q20" s="229">
        <v>11</v>
      </c>
      <c r="R20" s="229">
        <v>6</v>
      </c>
      <c r="S20" s="229">
        <v>11</v>
      </c>
      <c r="T20" s="229">
        <v>0</v>
      </c>
      <c r="U20" s="229">
        <v>0</v>
      </c>
      <c r="V20" s="229">
        <v>0</v>
      </c>
      <c r="W20" s="229">
        <v>0</v>
      </c>
      <c r="X20" s="232">
        <v>0</v>
      </c>
      <c r="Y20" s="232">
        <v>0</v>
      </c>
      <c r="Z20" s="232">
        <v>0</v>
      </c>
      <c r="AA20" s="232">
        <v>0</v>
      </c>
      <c r="AB20" s="232">
        <v>0</v>
      </c>
      <c r="AC20" s="232">
        <v>1</v>
      </c>
      <c r="AD20" s="232">
        <v>1</v>
      </c>
      <c r="AE20" s="232">
        <v>1</v>
      </c>
      <c r="AF20" s="232">
        <v>0</v>
      </c>
      <c r="AG20" s="232">
        <v>0</v>
      </c>
      <c r="AH20" s="234">
        <v>0</v>
      </c>
      <c r="AI20" s="234" t="s">
        <v>83</v>
      </c>
      <c r="AJ20" s="234">
        <v>3</v>
      </c>
      <c r="AK20" s="236">
        <v>0</v>
      </c>
      <c r="AL20" s="237">
        <v>1</v>
      </c>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row>
    <row r="21" spans="1:87" s="109" customFormat="1">
      <c r="A21" s="116">
        <v>2</v>
      </c>
      <c r="B21" s="87">
        <v>19</v>
      </c>
      <c r="C21" s="92">
        <v>6</v>
      </c>
      <c r="D21" s="87"/>
      <c r="E21" s="88" t="s">
        <v>129</v>
      </c>
      <c r="F21" s="92">
        <v>12</v>
      </c>
      <c r="G21" s="87"/>
      <c r="H21" s="88" t="s">
        <v>126</v>
      </c>
      <c r="I21" s="263"/>
      <c r="J21" s="263"/>
      <c r="K21" s="263"/>
      <c r="L21" s="263"/>
      <c r="M21" s="263"/>
      <c r="N21" s="230"/>
      <c r="O21" s="230"/>
      <c r="P21" s="230"/>
      <c r="Q21" s="230"/>
      <c r="R21" s="230"/>
      <c r="S21" s="230"/>
      <c r="T21" s="230"/>
      <c r="U21" s="230"/>
      <c r="V21" s="230"/>
      <c r="W21" s="230"/>
      <c r="X21" s="233"/>
      <c r="Y21" s="233"/>
      <c r="Z21" s="233"/>
      <c r="AA21" s="233"/>
      <c r="AB21" s="233"/>
      <c r="AC21" s="233"/>
      <c r="AD21" s="233"/>
      <c r="AE21" s="233"/>
      <c r="AF21" s="233"/>
      <c r="AG21" s="233"/>
      <c r="AH21" s="235"/>
      <c r="AI21" s="235"/>
      <c r="AJ21" s="235"/>
      <c r="AK21" s="236"/>
      <c r="AL21" s="237"/>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row>
    <row r="22" spans="1:87" s="109" customFormat="1">
      <c r="A22" s="116">
        <v>2</v>
      </c>
      <c r="B22" s="87">
        <v>20</v>
      </c>
      <c r="C22" s="93">
        <v>5</v>
      </c>
      <c r="D22" s="87" t="s">
        <v>84</v>
      </c>
      <c r="E22" s="88" t="s">
        <v>155</v>
      </c>
      <c r="F22" s="93">
        <v>10</v>
      </c>
      <c r="G22" s="87" t="s">
        <v>85</v>
      </c>
      <c r="H22" s="88" t="s">
        <v>122</v>
      </c>
      <c r="I22" s="262" t="s">
        <v>150</v>
      </c>
      <c r="J22" s="262" t="s">
        <v>97</v>
      </c>
      <c r="K22" s="262" t="s">
        <v>80</v>
      </c>
      <c r="L22" s="262" t="s">
        <v>148</v>
      </c>
      <c r="M22" s="262" t="s">
        <v>82</v>
      </c>
      <c r="N22" s="87">
        <v>14</v>
      </c>
      <c r="O22" s="87">
        <v>12</v>
      </c>
      <c r="P22" s="87">
        <v>4</v>
      </c>
      <c r="Q22" s="87">
        <v>11</v>
      </c>
      <c r="R22" s="87">
        <v>11</v>
      </c>
      <c r="S22" s="87">
        <v>8</v>
      </c>
      <c r="T22" s="87">
        <v>16</v>
      </c>
      <c r="U22" s="87">
        <v>14</v>
      </c>
      <c r="V22" s="87">
        <v>0</v>
      </c>
      <c r="W22" s="87">
        <v>0</v>
      </c>
      <c r="X22" s="90">
        <v>1</v>
      </c>
      <c r="Y22" s="90">
        <v>0</v>
      </c>
      <c r="Z22" s="90">
        <v>1</v>
      </c>
      <c r="AA22" s="90">
        <v>1</v>
      </c>
      <c r="AB22" s="90">
        <v>0</v>
      </c>
      <c r="AC22" s="90">
        <v>0</v>
      </c>
      <c r="AD22" s="90">
        <v>1</v>
      </c>
      <c r="AE22" s="90">
        <v>0</v>
      </c>
      <c r="AF22" s="90">
        <v>0</v>
      </c>
      <c r="AG22" s="90">
        <v>0</v>
      </c>
      <c r="AH22" s="91">
        <v>3</v>
      </c>
      <c r="AI22" s="91" t="s">
        <v>83</v>
      </c>
      <c r="AJ22" s="91">
        <v>1</v>
      </c>
      <c r="AK22" s="237">
        <v>1</v>
      </c>
      <c r="AL22" s="237">
        <v>0</v>
      </c>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row>
    <row r="23" spans="1:87" s="109" customFormat="1">
      <c r="A23" s="116">
        <v>2</v>
      </c>
      <c r="B23" s="87">
        <v>21</v>
      </c>
      <c r="C23" s="93">
        <v>4</v>
      </c>
      <c r="D23" s="87" t="s">
        <v>77</v>
      </c>
      <c r="E23" s="88" t="s">
        <v>109</v>
      </c>
      <c r="F23" s="93">
        <v>12</v>
      </c>
      <c r="G23" s="87" t="s">
        <v>88</v>
      </c>
      <c r="H23" s="88" t="s">
        <v>126</v>
      </c>
      <c r="I23" s="262" t="s">
        <v>97</v>
      </c>
      <c r="J23" s="262" t="s">
        <v>91</v>
      </c>
      <c r="K23" s="262" t="s">
        <v>89</v>
      </c>
      <c r="L23" s="262" t="s">
        <v>82</v>
      </c>
      <c r="M23" s="262" t="s">
        <v>82</v>
      </c>
      <c r="N23" s="87">
        <v>4</v>
      </c>
      <c r="O23" s="87">
        <v>11</v>
      </c>
      <c r="P23" s="87">
        <v>8</v>
      </c>
      <c r="Q23" s="87">
        <v>11</v>
      </c>
      <c r="R23" s="87">
        <v>6</v>
      </c>
      <c r="S23" s="87">
        <v>11</v>
      </c>
      <c r="T23" s="87">
        <v>0</v>
      </c>
      <c r="U23" s="87">
        <v>0</v>
      </c>
      <c r="V23" s="87">
        <v>0</v>
      </c>
      <c r="W23" s="87">
        <v>0</v>
      </c>
      <c r="X23" s="90">
        <v>0</v>
      </c>
      <c r="Y23" s="90">
        <v>0</v>
      </c>
      <c r="Z23" s="90">
        <v>0</v>
      </c>
      <c r="AA23" s="90">
        <v>0</v>
      </c>
      <c r="AB23" s="90">
        <v>0</v>
      </c>
      <c r="AC23" s="90">
        <v>1</v>
      </c>
      <c r="AD23" s="90">
        <v>1</v>
      </c>
      <c r="AE23" s="90">
        <v>1</v>
      </c>
      <c r="AF23" s="90">
        <v>0</v>
      </c>
      <c r="AG23" s="90">
        <v>0</v>
      </c>
      <c r="AH23" s="91">
        <v>0</v>
      </c>
      <c r="AI23" s="91" t="s">
        <v>83</v>
      </c>
      <c r="AJ23" s="91">
        <v>3</v>
      </c>
      <c r="AK23" s="237">
        <v>0</v>
      </c>
      <c r="AL23" s="237">
        <v>1</v>
      </c>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row>
    <row r="24" spans="1:87" s="109" customFormat="1">
      <c r="A24" s="116">
        <v>2</v>
      </c>
      <c r="B24" s="87">
        <v>22</v>
      </c>
      <c r="C24" s="93">
        <v>6</v>
      </c>
      <c r="D24" s="87" t="s">
        <v>87</v>
      </c>
      <c r="E24" s="88" t="s">
        <v>129</v>
      </c>
      <c r="F24" s="93">
        <v>11</v>
      </c>
      <c r="G24" s="87" t="s">
        <v>78</v>
      </c>
      <c r="H24" s="88" t="s">
        <v>124</v>
      </c>
      <c r="I24" s="262" t="s">
        <v>96</v>
      </c>
      <c r="J24" s="262" t="s">
        <v>92</v>
      </c>
      <c r="K24" s="262" t="s">
        <v>90</v>
      </c>
      <c r="L24" s="262" t="s">
        <v>96</v>
      </c>
      <c r="M24" s="262" t="s">
        <v>82</v>
      </c>
      <c r="N24" s="87">
        <v>11</v>
      </c>
      <c r="O24" s="87">
        <v>5</v>
      </c>
      <c r="P24" s="87">
        <v>11</v>
      </c>
      <c r="Q24" s="87">
        <v>7</v>
      </c>
      <c r="R24" s="87">
        <v>7</v>
      </c>
      <c r="S24" s="87">
        <v>11</v>
      </c>
      <c r="T24" s="87">
        <v>11</v>
      </c>
      <c r="U24" s="87">
        <v>5</v>
      </c>
      <c r="V24" s="87">
        <v>0</v>
      </c>
      <c r="W24" s="87">
        <v>0</v>
      </c>
      <c r="X24" s="90">
        <v>1</v>
      </c>
      <c r="Y24" s="90">
        <v>1</v>
      </c>
      <c r="Z24" s="90">
        <v>0</v>
      </c>
      <c r="AA24" s="90">
        <v>1</v>
      </c>
      <c r="AB24" s="90">
        <v>0</v>
      </c>
      <c r="AC24" s="90">
        <v>0</v>
      </c>
      <c r="AD24" s="90">
        <v>0</v>
      </c>
      <c r="AE24" s="90">
        <v>1</v>
      </c>
      <c r="AF24" s="90">
        <v>0</v>
      </c>
      <c r="AG24" s="90">
        <v>0</v>
      </c>
      <c r="AH24" s="91">
        <v>3</v>
      </c>
      <c r="AI24" s="91" t="s">
        <v>83</v>
      </c>
      <c r="AJ24" s="91">
        <v>1</v>
      </c>
      <c r="AK24" s="237">
        <v>1</v>
      </c>
      <c r="AL24" s="237">
        <v>0</v>
      </c>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row>
    <row r="25" spans="1:87" s="109" customFormat="1">
      <c r="A25" s="116">
        <v>2</v>
      </c>
      <c r="B25" s="87">
        <v>23</v>
      </c>
      <c r="C25" s="87">
        <v>5</v>
      </c>
      <c r="D25" s="87" t="s">
        <v>84</v>
      </c>
      <c r="E25" s="88" t="s">
        <v>155</v>
      </c>
      <c r="F25" s="87">
        <v>12</v>
      </c>
      <c r="G25" s="87" t="s">
        <v>88</v>
      </c>
      <c r="H25" s="88" t="s">
        <v>126</v>
      </c>
      <c r="I25" s="262" t="s">
        <v>89</v>
      </c>
      <c r="J25" s="262" t="s">
        <v>97</v>
      </c>
      <c r="K25" s="262" t="s">
        <v>90</v>
      </c>
      <c r="L25" s="262" t="s">
        <v>82</v>
      </c>
      <c r="M25" s="262" t="s">
        <v>82</v>
      </c>
      <c r="N25" s="87">
        <v>6</v>
      </c>
      <c r="O25" s="87">
        <v>11</v>
      </c>
      <c r="P25" s="87">
        <v>4</v>
      </c>
      <c r="Q25" s="87">
        <v>11</v>
      </c>
      <c r="R25" s="87">
        <v>7</v>
      </c>
      <c r="S25" s="87">
        <v>11</v>
      </c>
      <c r="T25" s="87">
        <v>0</v>
      </c>
      <c r="U25" s="87">
        <v>0</v>
      </c>
      <c r="V25" s="87">
        <v>0</v>
      </c>
      <c r="W25" s="87">
        <v>0</v>
      </c>
      <c r="X25" s="90">
        <v>0</v>
      </c>
      <c r="Y25" s="90">
        <v>0</v>
      </c>
      <c r="Z25" s="90">
        <v>0</v>
      </c>
      <c r="AA25" s="90">
        <v>0</v>
      </c>
      <c r="AB25" s="90">
        <v>0</v>
      </c>
      <c r="AC25" s="90">
        <v>1</v>
      </c>
      <c r="AD25" s="90">
        <v>1</v>
      </c>
      <c r="AE25" s="90">
        <v>1</v>
      </c>
      <c r="AF25" s="90">
        <v>0</v>
      </c>
      <c r="AG25" s="90">
        <v>0</v>
      </c>
      <c r="AH25" s="91">
        <v>0</v>
      </c>
      <c r="AI25" s="91" t="s">
        <v>83</v>
      </c>
      <c r="AJ25" s="91">
        <v>3</v>
      </c>
      <c r="AK25" s="237">
        <v>0</v>
      </c>
      <c r="AL25" s="237">
        <v>1</v>
      </c>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row>
    <row r="26" spans="1:87">
      <c r="A26" s="140">
        <v>2</v>
      </c>
      <c r="B26" s="87">
        <v>24</v>
      </c>
      <c r="C26" s="93">
        <v>6</v>
      </c>
      <c r="D26" s="93" t="s">
        <v>87</v>
      </c>
      <c r="E26" s="88" t="s">
        <v>129</v>
      </c>
      <c r="F26" s="93">
        <v>10</v>
      </c>
      <c r="G26" s="93" t="s">
        <v>85</v>
      </c>
      <c r="H26" s="88" t="s">
        <v>122</v>
      </c>
      <c r="I26" s="262" t="s">
        <v>82</v>
      </c>
      <c r="J26" s="262" t="s">
        <v>82</v>
      </c>
      <c r="K26" s="262" t="s">
        <v>82</v>
      </c>
      <c r="L26" s="262" t="s">
        <v>82</v>
      </c>
      <c r="M26" s="262" t="s">
        <v>82</v>
      </c>
      <c r="N26" s="87">
        <v>0</v>
      </c>
      <c r="O26" s="87">
        <v>0</v>
      </c>
      <c r="P26" s="87">
        <v>0</v>
      </c>
      <c r="Q26" s="87">
        <v>0</v>
      </c>
      <c r="R26" s="87">
        <v>0</v>
      </c>
      <c r="S26" s="87">
        <v>0</v>
      </c>
      <c r="T26" s="87">
        <v>0</v>
      </c>
      <c r="U26" s="87">
        <v>0</v>
      </c>
      <c r="V26" s="87">
        <v>0</v>
      </c>
      <c r="W26" s="87">
        <v>0</v>
      </c>
      <c r="X26" s="90">
        <v>0</v>
      </c>
      <c r="Y26" s="90">
        <v>0</v>
      </c>
      <c r="Z26" s="90">
        <v>0</v>
      </c>
      <c r="AA26" s="90">
        <v>0</v>
      </c>
      <c r="AB26" s="90">
        <v>0</v>
      </c>
      <c r="AC26" s="90">
        <v>0</v>
      </c>
      <c r="AD26" s="90">
        <v>0</v>
      </c>
      <c r="AE26" s="90">
        <v>0</v>
      </c>
      <c r="AF26" s="90">
        <v>0</v>
      </c>
      <c r="AG26" s="90">
        <v>0</v>
      </c>
      <c r="AH26" s="91">
        <v>0</v>
      </c>
      <c r="AI26" s="91" t="s">
        <v>83</v>
      </c>
      <c r="AJ26" s="91">
        <v>0</v>
      </c>
      <c r="AK26" s="237">
        <v>0</v>
      </c>
      <c r="AL26" s="237">
        <v>0</v>
      </c>
    </row>
    <row r="27" spans="1:87">
      <c r="A27" s="141">
        <v>2</v>
      </c>
      <c r="B27" s="87">
        <v>25</v>
      </c>
      <c r="C27" s="94">
        <v>4</v>
      </c>
      <c r="D27" s="94" t="s">
        <v>77</v>
      </c>
      <c r="E27" s="95" t="s">
        <v>109</v>
      </c>
      <c r="F27" s="94">
        <v>11</v>
      </c>
      <c r="G27" s="94" t="s">
        <v>78</v>
      </c>
      <c r="H27" s="95" t="s">
        <v>124</v>
      </c>
      <c r="I27" s="262" t="s">
        <v>82</v>
      </c>
      <c r="J27" s="262" t="s">
        <v>82</v>
      </c>
      <c r="K27" s="262" t="s">
        <v>82</v>
      </c>
      <c r="L27" s="262" t="s">
        <v>82</v>
      </c>
      <c r="M27" s="262" t="s">
        <v>82</v>
      </c>
      <c r="N27" s="229">
        <v>0</v>
      </c>
      <c r="O27" s="229">
        <v>0</v>
      </c>
      <c r="P27" s="229">
        <v>0</v>
      </c>
      <c r="Q27" s="229">
        <v>0</v>
      </c>
      <c r="R27" s="229">
        <v>0</v>
      </c>
      <c r="S27" s="229">
        <v>0</v>
      </c>
      <c r="T27" s="229">
        <v>0</v>
      </c>
      <c r="U27" s="229">
        <v>0</v>
      </c>
      <c r="V27" s="229">
        <v>0</v>
      </c>
      <c r="W27" s="229">
        <v>0</v>
      </c>
      <c r="X27" s="97">
        <v>0</v>
      </c>
      <c r="Y27" s="97">
        <v>0</v>
      </c>
      <c r="Z27" s="97">
        <v>0</v>
      </c>
      <c r="AA27" s="97">
        <v>0</v>
      </c>
      <c r="AB27" s="97">
        <v>0</v>
      </c>
      <c r="AC27" s="97">
        <v>0</v>
      </c>
      <c r="AD27" s="97">
        <v>0</v>
      </c>
      <c r="AE27" s="97">
        <v>0</v>
      </c>
      <c r="AF27" s="97">
        <v>0</v>
      </c>
      <c r="AG27" s="97">
        <v>0</v>
      </c>
      <c r="AH27" s="234">
        <v>0</v>
      </c>
      <c r="AI27" s="234" t="s">
        <v>83</v>
      </c>
      <c r="AJ27" s="234">
        <v>0</v>
      </c>
      <c r="AK27" s="237">
        <v>0</v>
      </c>
      <c r="AL27" s="237">
        <v>0</v>
      </c>
    </row>
    <row r="28" spans="1:87">
      <c r="A28" s="143">
        <v>2</v>
      </c>
      <c r="B28" s="87">
        <v>26</v>
      </c>
      <c r="C28" s="99"/>
      <c r="D28" s="99"/>
      <c r="E28" s="99"/>
      <c r="F28" s="99"/>
      <c r="G28" s="99"/>
      <c r="H28" s="99"/>
      <c r="I28" s="100"/>
      <c r="J28" s="100"/>
      <c r="K28" s="100"/>
      <c r="L28" s="100"/>
      <c r="M28" s="100"/>
      <c r="N28" s="101">
        <v>68</v>
      </c>
      <c r="O28" s="101">
        <v>72</v>
      </c>
      <c r="P28" s="101">
        <v>57</v>
      </c>
      <c r="Q28" s="101">
        <v>81</v>
      </c>
      <c r="R28" s="101">
        <v>58</v>
      </c>
      <c r="S28" s="101">
        <v>88</v>
      </c>
      <c r="T28" s="101">
        <v>41</v>
      </c>
      <c r="U28" s="101">
        <v>41</v>
      </c>
      <c r="V28" s="101">
        <v>7</v>
      </c>
      <c r="W28" s="101">
        <v>11</v>
      </c>
      <c r="X28" s="102"/>
      <c r="Y28" s="264">
        <v>231</v>
      </c>
      <c r="Z28" s="264" t="s">
        <v>218</v>
      </c>
      <c r="AA28" s="264">
        <v>293</v>
      </c>
      <c r="AB28" s="102"/>
      <c r="AC28" s="102"/>
      <c r="AD28" s="102"/>
      <c r="AE28" s="102"/>
      <c r="AF28" s="102"/>
      <c r="AG28" s="102"/>
      <c r="AH28" s="103">
        <v>9</v>
      </c>
      <c r="AI28" s="103" t="s">
        <v>218</v>
      </c>
      <c r="AJ28" s="231">
        <v>20</v>
      </c>
      <c r="AK28" s="144">
        <v>2</v>
      </c>
      <c r="AL28" s="144">
        <v>6</v>
      </c>
    </row>
    <row r="29" spans="1:87" s="109" customFormat="1">
      <c r="A29" s="116">
        <v>3</v>
      </c>
      <c r="B29" s="87">
        <v>27</v>
      </c>
      <c r="C29" s="87">
        <v>3</v>
      </c>
      <c r="D29" s="91">
        <v>3</v>
      </c>
      <c r="E29" s="117" t="s">
        <v>46</v>
      </c>
      <c r="F29" s="87">
        <v>9</v>
      </c>
      <c r="G29" s="91">
        <v>7</v>
      </c>
      <c r="H29" s="118" t="s">
        <v>62</v>
      </c>
      <c r="I29" s="82"/>
      <c r="J29" s="83"/>
      <c r="K29" s="83"/>
      <c r="L29" s="83"/>
      <c r="M29" s="83"/>
      <c r="N29" s="84"/>
      <c r="O29" s="84"/>
      <c r="P29" s="84"/>
      <c r="Q29" s="84"/>
      <c r="R29" s="84"/>
      <c r="S29" s="84"/>
      <c r="T29" s="84"/>
      <c r="U29" s="84"/>
      <c r="V29" s="84"/>
      <c r="W29" s="84"/>
      <c r="X29" s="85"/>
      <c r="Y29" s="85"/>
      <c r="Z29" s="85"/>
      <c r="AA29" s="85"/>
      <c r="AB29" s="85"/>
      <c r="AC29" s="85"/>
      <c r="AD29" s="85"/>
      <c r="AE29" s="85"/>
      <c r="AF29" s="85"/>
      <c r="AG29" s="85"/>
      <c r="AH29" s="85"/>
      <c r="AI29" s="85"/>
      <c r="AJ29" s="86"/>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row>
    <row r="30" spans="1:87" s="109" customFormat="1">
      <c r="A30" s="116">
        <v>3</v>
      </c>
      <c r="B30" s="87">
        <v>28</v>
      </c>
      <c r="C30" s="87">
        <v>4</v>
      </c>
      <c r="D30" s="87" t="s">
        <v>77</v>
      </c>
      <c r="E30" s="88" t="s">
        <v>117</v>
      </c>
      <c r="F30" s="87">
        <v>10</v>
      </c>
      <c r="G30" s="87" t="s">
        <v>85</v>
      </c>
      <c r="H30" s="88" t="s">
        <v>156</v>
      </c>
      <c r="I30" s="262" t="s">
        <v>103</v>
      </c>
      <c r="J30" s="262" t="s">
        <v>99</v>
      </c>
      <c r="K30" s="262" t="s">
        <v>103</v>
      </c>
      <c r="L30" s="262" t="s">
        <v>82</v>
      </c>
      <c r="M30" s="262" t="s">
        <v>82</v>
      </c>
      <c r="N30" s="230">
        <v>3</v>
      </c>
      <c r="O30" s="230">
        <v>11</v>
      </c>
      <c r="P30" s="230">
        <v>5</v>
      </c>
      <c r="Q30" s="230">
        <v>11</v>
      </c>
      <c r="R30" s="230">
        <v>3</v>
      </c>
      <c r="S30" s="230">
        <v>11</v>
      </c>
      <c r="T30" s="230">
        <v>0</v>
      </c>
      <c r="U30" s="230">
        <v>0</v>
      </c>
      <c r="V30" s="230">
        <v>0</v>
      </c>
      <c r="W30" s="230">
        <v>0</v>
      </c>
      <c r="X30" s="127">
        <v>0</v>
      </c>
      <c r="Y30" s="127">
        <v>0</v>
      </c>
      <c r="Z30" s="127">
        <v>0</v>
      </c>
      <c r="AA30" s="127">
        <v>0</v>
      </c>
      <c r="AB30" s="127">
        <v>0</v>
      </c>
      <c r="AC30" s="127">
        <v>1</v>
      </c>
      <c r="AD30" s="127">
        <v>1</v>
      </c>
      <c r="AE30" s="127">
        <v>1</v>
      </c>
      <c r="AF30" s="127">
        <v>0</v>
      </c>
      <c r="AG30" s="127">
        <v>0</v>
      </c>
      <c r="AH30" s="235">
        <v>0</v>
      </c>
      <c r="AI30" s="235" t="s">
        <v>83</v>
      </c>
      <c r="AJ30" s="235">
        <v>3</v>
      </c>
      <c r="AK30" s="237">
        <v>0</v>
      </c>
      <c r="AL30" s="237">
        <v>1</v>
      </c>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row>
    <row r="31" spans="1:87" s="109" customFormat="1">
      <c r="A31" s="116">
        <v>3</v>
      </c>
      <c r="B31" s="87">
        <v>29</v>
      </c>
      <c r="C31" s="87">
        <v>5</v>
      </c>
      <c r="D31" s="87" t="s">
        <v>84</v>
      </c>
      <c r="E31" s="88" t="s">
        <v>127</v>
      </c>
      <c r="F31" s="87">
        <v>11</v>
      </c>
      <c r="G31" s="87" t="s">
        <v>78</v>
      </c>
      <c r="H31" s="88" t="s">
        <v>125</v>
      </c>
      <c r="I31" s="262" t="s">
        <v>96</v>
      </c>
      <c r="J31" s="262" t="s">
        <v>86</v>
      </c>
      <c r="K31" s="262" t="s">
        <v>100</v>
      </c>
      <c r="L31" s="263" t="s">
        <v>100</v>
      </c>
      <c r="M31" s="263" t="s">
        <v>99</v>
      </c>
      <c r="N31" s="87">
        <v>11</v>
      </c>
      <c r="O31" s="87">
        <v>5</v>
      </c>
      <c r="P31" s="87">
        <v>11</v>
      </c>
      <c r="Q31" s="87">
        <v>6</v>
      </c>
      <c r="R31" s="87">
        <v>9</v>
      </c>
      <c r="S31" s="87">
        <v>11</v>
      </c>
      <c r="T31" s="87">
        <v>9</v>
      </c>
      <c r="U31" s="87">
        <v>11</v>
      </c>
      <c r="V31" s="87">
        <v>5</v>
      </c>
      <c r="W31" s="87">
        <v>11</v>
      </c>
      <c r="X31" s="90">
        <v>1</v>
      </c>
      <c r="Y31" s="90">
        <v>1</v>
      </c>
      <c r="Z31" s="90">
        <v>0</v>
      </c>
      <c r="AA31" s="90">
        <v>0</v>
      </c>
      <c r="AB31" s="90">
        <v>0</v>
      </c>
      <c r="AC31" s="90">
        <v>0</v>
      </c>
      <c r="AD31" s="90">
        <v>0</v>
      </c>
      <c r="AE31" s="90">
        <v>1</v>
      </c>
      <c r="AF31" s="90">
        <v>1</v>
      </c>
      <c r="AG31" s="90">
        <v>1</v>
      </c>
      <c r="AH31" s="91">
        <v>2</v>
      </c>
      <c r="AI31" s="91" t="s">
        <v>83</v>
      </c>
      <c r="AJ31" s="91">
        <v>3</v>
      </c>
      <c r="AK31" s="237">
        <v>0</v>
      </c>
      <c r="AL31" s="237">
        <v>1</v>
      </c>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row>
    <row r="32" spans="1:87" s="109" customFormat="1">
      <c r="A32" s="116">
        <v>3</v>
      </c>
      <c r="B32" s="87">
        <v>30</v>
      </c>
      <c r="C32" s="87">
        <v>6</v>
      </c>
      <c r="D32" s="87" t="s">
        <v>87</v>
      </c>
      <c r="E32" s="88" t="s">
        <v>119</v>
      </c>
      <c r="F32" s="87">
        <v>12</v>
      </c>
      <c r="G32" s="87" t="s">
        <v>88</v>
      </c>
      <c r="H32" s="88" t="s">
        <v>157</v>
      </c>
      <c r="I32" s="262" t="s">
        <v>93</v>
      </c>
      <c r="J32" s="262" t="s">
        <v>141</v>
      </c>
      <c r="K32" s="262" t="s">
        <v>106</v>
      </c>
      <c r="L32" s="263" t="s">
        <v>90</v>
      </c>
      <c r="M32" s="263" t="s">
        <v>89</v>
      </c>
      <c r="N32" s="87">
        <v>11</v>
      </c>
      <c r="O32" s="87">
        <v>4</v>
      </c>
      <c r="P32" s="87">
        <v>13</v>
      </c>
      <c r="Q32" s="87">
        <v>11</v>
      </c>
      <c r="R32" s="87">
        <v>10</v>
      </c>
      <c r="S32" s="87">
        <v>12</v>
      </c>
      <c r="T32" s="87">
        <v>7</v>
      </c>
      <c r="U32" s="87">
        <v>11</v>
      </c>
      <c r="V32" s="87">
        <v>6</v>
      </c>
      <c r="W32" s="87">
        <v>11</v>
      </c>
      <c r="X32" s="90">
        <v>1</v>
      </c>
      <c r="Y32" s="90">
        <v>1</v>
      </c>
      <c r="Z32" s="90">
        <v>0</v>
      </c>
      <c r="AA32" s="90">
        <v>0</v>
      </c>
      <c r="AB32" s="90">
        <v>0</v>
      </c>
      <c r="AC32" s="90">
        <v>0</v>
      </c>
      <c r="AD32" s="90">
        <v>0</v>
      </c>
      <c r="AE32" s="90">
        <v>1</v>
      </c>
      <c r="AF32" s="90">
        <v>1</v>
      </c>
      <c r="AG32" s="90">
        <v>1</v>
      </c>
      <c r="AH32" s="91">
        <v>2</v>
      </c>
      <c r="AI32" s="91" t="s">
        <v>83</v>
      </c>
      <c r="AJ32" s="91">
        <v>3</v>
      </c>
      <c r="AK32" s="237">
        <v>0</v>
      </c>
      <c r="AL32" s="237">
        <v>1</v>
      </c>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row>
    <row r="33" spans="1:87" s="109" customFormat="1">
      <c r="A33" s="116">
        <v>3</v>
      </c>
      <c r="B33" s="87">
        <v>31</v>
      </c>
      <c r="C33" s="92">
        <v>5</v>
      </c>
      <c r="D33" s="87"/>
      <c r="E33" s="88" t="s">
        <v>127</v>
      </c>
      <c r="F33" s="92">
        <v>10</v>
      </c>
      <c r="G33" s="87"/>
      <c r="H33" s="88" t="s">
        <v>156</v>
      </c>
      <c r="I33" s="263" t="s">
        <v>92</v>
      </c>
      <c r="J33" s="263" t="s">
        <v>100</v>
      </c>
      <c r="K33" s="263" t="s">
        <v>106</v>
      </c>
      <c r="L33" s="263" t="s">
        <v>100</v>
      </c>
      <c r="M33" s="263" t="s">
        <v>82</v>
      </c>
      <c r="N33" s="229">
        <v>11</v>
      </c>
      <c r="O33" s="229">
        <v>7</v>
      </c>
      <c r="P33" s="229">
        <v>9</v>
      </c>
      <c r="Q33" s="229">
        <v>11</v>
      </c>
      <c r="R33" s="229">
        <v>10</v>
      </c>
      <c r="S33" s="229">
        <v>12</v>
      </c>
      <c r="T33" s="229">
        <v>9</v>
      </c>
      <c r="U33" s="229">
        <v>11</v>
      </c>
      <c r="V33" s="229">
        <v>0</v>
      </c>
      <c r="W33" s="229">
        <v>0</v>
      </c>
      <c r="X33" s="232">
        <v>1</v>
      </c>
      <c r="Y33" s="232">
        <v>0</v>
      </c>
      <c r="Z33" s="232">
        <v>0</v>
      </c>
      <c r="AA33" s="232">
        <v>0</v>
      </c>
      <c r="AB33" s="232">
        <v>0</v>
      </c>
      <c r="AC33" s="232">
        <v>0</v>
      </c>
      <c r="AD33" s="232">
        <v>1</v>
      </c>
      <c r="AE33" s="232">
        <v>1</v>
      </c>
      <c r="AF33" s="232">
        <v>1</v>
      </c>
      <c r="AG33" s="232">
        <v>0</v>
      </c>
      <c r="AH33" s="234">
        <v>1</v>
      </c>
      <c r="AI33" s="234" t="s">
        <v>83</v>
      </c>
      <c r="AJ33" s="234">
        <v>3</v>
      </c>
      <c r="AK33" s="236">
        <v>0</v>
      </c>
      <c r="AL33" s="237">
        <v>1</v>
      </c>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row>
    <row r="34" spans="1:87" s="109" customFormat="1">
      <c r="A34" s="116">
        <v>3</v>
      </c>
      <c r="B34" s="87">
        <v>32</v>
      </c>
      <c r="C34" s="92">
        <v>6</v>
      </c>
      <c r="D34" s="87"/>
      <c r="E34" s="88" t="s">
        <v>119</v>
      </c>
      <c r="F34" s="92">
        <v>12</v>
      </c>
      <c r="G34" s="87"/>
      <c r="H34" s="88" t="s">
        <v>157</v>
      </c>
      <c r="I34" s="263"/>
      <c r="J34" s="263"/>
      <c r="K34" s="263"/>
      <c r="L34" s="263"/>
      <c r="M34" s="263"/>
      <c r="N34" s="230"/>
      <c r="O34" s="230"/>
      <c r="P34" s="230"/>
      <c r="Q34" s="230"/>
      <c r="R34" s="230"/>
      <c r="S34" s="230"/>
      <c r="T34" s="230"/>
      <c r="U34" s="230"/>
      <c r="V34" s="230"/>
      <c r="W34" s="230"/>
      <c r="X34" s="233"/>
      <c r="Y34" s="233"/>
      <c r="Z34" s="233"/>
      <c r="AA34" s="233"/>
      <c r="AB34" s="233"/>
      <c r="AC34" s="233"/>
      <c r="AD34" s="233"/>
      <c r="AE34" s="233"/>
      <c r="AF34" s="233"/>
      <c r="AG34" s="233"/>
      <c r="AH34" s="235"/>
      <c r="AI34" s="235"/>
      <c r="AJ34" s="235"/>
      <c r="AK34" s="236"/>
      <c r="AL34" s="237"/>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row>
    <row r="35" spans="1:87" s="109" customFormat="1">
      <c r="A35" s="116">
        <v>3</v>
      </c>
      <c r="B35" s="87">
        <v>33</v>
      </c>
      <c r="C35" s="93">
        <v>5</v>
      </c>
      <c r="D35" s="87" t="s">
        <v>84</v>
      </c>
      <c r="E35" s="88" t="s">
        <v>127</v>
      </c>
      <c r="F35" s="93">
        <v>10</v>
      </c>
      <c r="G35" s="87" t="s">
        <v>85</v>
      </c>
      <c r="H35" s="88" t="s">
        <v>156</v>
      </c>
      <c r="I35" s="262" t="s">
        <v>95</v>
      </c>
      <c r="J35" s="262" t="s">
        <v>81</v>
      </c>
      <c r="K35" s="262" t="s">
        <v>106</v>
      </c>
      <c r="L35" s="262" t="s">
        <v>86</v>
      </c>
      <c r="M35" s="262" t="s">
        <v>82</v>
      </c>
      <c r="N35" s="87">
        <v>12</v>
      </c>
      <c r="O35" s="87">
        <v>10</v>
      </c>
      <c r="P35" s="87">
        <v>11</v>
      </c>
      <c r="Q35" s="87">
        <v>3</v>
      </c>
      <c r="R35" s="87">
        <v>10</v>
      </c>
      <c r="S35" s="87">
        <v>12</v>
      </c>
      <c r="T35" s="87">
        <v>11</v>
      </c>
      <c r="U35" s="87">
        <v>6</v>
      </c>
      <c r="V35" s="87">
        <v>0</v>
      </c>
      <c r="W35" s="87">
        <v>0</v>
      </c>
      <c r="X35" s="90">
        <v>1</v>
      </c>
      <c r="Y35" s="90">
        <v>1</v>
      </c>
      <c r="Z35" s="90">
        <v>0</v>
      </c>
      <c r="AA35" s="90">
        <v>1</v>
      </c>
      <c r="AB35" s="90">
        <v>0</v>
      </c>
      <c r="AC35" s="90">
        <v>0</v>
      </c>
      <c r="AD35" s="90">
        <v>0</v>
      </c>
      <c r="AE35" s="90">
        <v>1</v>
      </c>
      <c r="AF35" s="90">
        <v>0</v>
      </c>
      <c r="AG35" s="90">
        <v>0</v>
      </c>
      <c r="AH35" s="91">
        <v>3</v>
      </c>
      <c r="AI35" s="91" t="s">
        <v>83</v>
      </c>
      <c r="AJ35" s="91">
        <v>1</v>
      </c>
      <c r="AK35" s="237">
        <v>1</v>
      </c>
      <c r="AL35" s="237">
        <v>0</v>
      </c>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row>
    <row r="36" spans="1:87" s="109" customFormat="1">
      <c r="A36" s="116">
        <v>3</v>
      </c>
      <c r="B36" s="87">
        <v>34</v>
      </c>
      <c r="C36" s="93">
        <v>4</v>
      </c>
      <c r="D36" s="87" t="s">
        <v>77</v>
      </c>
      <c r="E36" s="88" t="s">
        <v>117</v>
      </c>
      <c r="F36" s="93">
        <v>12</v>
      </c>
      <c r="G36" s="87" t="s">
        <v>88</v>
      </c>
      <c r="H36" s="88" t="s">
        <v>157</v>
      </c>
      <c r="I36" s="262" t="s">
        <v>103</v>
      </c>
      <c r="J36" s="262" t="s">
        <v>100</v>
      </c>
      <c r="K36" s="262" t="s">
        <v>91</v>
      </c>
      <c r="L36" s="262" t="s">
        <v>82</v>
      </c>
      <c r="M36" s="262" t="s">
        <v>82</v>
      </c>
      <c r="N36" s="87">
        <v>3</v>
      </c>
      <c r="O36" s="87">
        <v>11</v>
      </c>
      <c r="P36" s="87">
        <v>9</v>
      </c>
      <c r="Q36" s="87">
        <v>11</v>
      </c>
      <c r="R36" s="87">
        <v>8</v>
      </c>
      <c r="S36" s="87">
        <v>11</v>
      </c>
      <c r="T36" s="87">
        <v>0</v>
      </c>
      <c r="U36" s="87">
        <v>0</v>
      </c>
      <c r="V36" s="87">
        <v>0</v>
      </c>
      <c r="W36" s="87">
        <v>0</v>
      </c>
      <c r="X36" s="90">
        <v>0</v>
      </c>
      <c r="Y36" s="90">
        <v>0</v>
      </c>
      <c r="Z36" s="90">
        <v>0</v>
      </c>
      <c r="AA36" s="90">
        <v>0</v>
      </c>
      <c r="AB36" s="90">
        <v>0</v>
      </c>
      <c r="AC36" s="90">
        <v>1</v>
      </c>
      <c r="AD36" s="90">
        <v>1</v>
      </c>
      <c r="AE36" s="90">
        <v>1</v>
      </c>
      <c r="AF36" s="90">
        <v>0</v>
      </c>
      <c r="AG36" s="90">
        <v>0</v>
      </c>
      <c r="AH36" s="91">
        <v>0</v>
      </c>
      <c r="AI36" s="91" t="s">
        <v>83</v>
      </c>
      <c r="AJ36" s="91">
        <v>3</v>
      </c>
      <c r="AK36" s="237">
        <v>0</v>
      </c>
      <c r="AL36" s="237">
        <v>1</v>
      </c>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row>
    <row r="37" spans="1:87" s="109" customFormat="1">
      <c r="A37" s="116">
        <v>3</v>
      </c>
      <c r="B37" s="87">
        <v>35</v>
      </c>
      <c r="C37" s="93">
        <v>6</v>
      </c>
      <c r="D37" s="87" t="s">
        <v>87</v>
      </c>
      <c r="E37" s="88" t="s">
        <v>119</v>
      </c>
      <c r="F37" s="93">
        <v>11</v>
      </c>
      <c r="G37" s="87" t="s">
        <v>78</v>
      </c>
      <c r="H37" s="88" t="s">
        <v>125</v>
      </c>
      <c r="I37" s="262" t="s">
        <v>80</v>
      </c>
      <c r="J37" s="262" t="s">
        <v>100</v>
      </c>
      <c r="K37" s="262" t="s">
        <v>86</v>
      </c>
      <c r="L37" s="262" t="s">
        <v>96</v>
      </c>
      <c r="M37" s="262" t="s">
        <v>82</v>
      </c>
      <c r="N37" s="87">
        <v>11</v>
      </c>
      <c r="O37" s="87">
        <v>8</v>
      </c>
      <c r="P37" s="87">
        <v>9</v>
      </c>
      <c r="Q37" s="87">
        <v>11</v>
      </c>
      <c r="R37" s="87">
        <v>11</v>
      </c>
      <c r="S37" s="87">
        <v>6</v>
      </c>
      <c r="T37" s="87">
        <v>11</v>
      </c>
      <c r="U37" s="87">
        <v>5</v>
      </c>
      <c r="V37" s="87">
        <v>0</v>
      </c>
      <c r="W37" s="87">
        <v>0</v>
      </c>
      <c r="X37" s="90">
        <v>1</v>
      </c>
      <c r="Y37" s="90">
        <v>0</v>
      </c>
      <c r="Z37" s="90">
        <v>1</v>
      </c>
      <c r="AA37" s="90">
        <v>1</v>
      </c>
      <c r="AB37" s="90">
        <v>0</v>
      </c>
      <c r="AC37" s="90">
        <v>0</v>
      </c>
      <c r="AD37" s="90">
        <v>1</v>
      </c>
      <c r="AE37" s="90">
        <v>0</v>
      </c>
      <c r="AF37" s="90">
        <v>0</v>
      </c>
      <c r="AG37" s="90">
        <v>0</v>
      </c>
      <c r="AH37" s="91">
        <v>3</v>
      </c>
      <c r="AI37" s="91" t="s">
        <v>83</v>
      </c>
      <c r="AJ37" s="91">
        <v>1</v>
      </c>
      <c r="AK37" s="237">
        <v>1</v>
      </c>
      <c r="AL37" s="237">
        <v>0</v>
      </c>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row>
    <row r="38" spans="1:87" s="109" customFormat="1">
      <c r="A38" s="116">
        <v>3</v>
      </c>
      <c r="B38" s="87">
        <v>36</v>
      </c>
      <c r="C38" s="87">
        <v>5</v>
      </c>
      <c r="D38" s="87" t="s">
        <v>84</v>
      </c>
      <c r="E38" s="88" t="s">
        <v>127</v>
      </c>
      <c r="F38" s="87">
        <v>12</v>
      </c>
      <c r="G38" s="87" t="s">
        <v>88</v>
      </c>
      <c r="H38" s="88" t="s">
        <v>157</v>
      </c>
      <c r="I38" s="262" t="s">
        <v>86</v>
      </c>
      <c r="J38" s="262" t="s">
        <v>99</v>
      </c>
      <c r="K38" s="262" t="s">
        <v>103</v>
      </c>
      <c r="L38" s="262" t="s">
        <v>99</v>
      </c>
      <c r="M38" s="262" t="s">
        <v>82</v>
      </c>
      <c r="N38" s="87">
        <v>11</v>
      </c>
      <c r="O38" s="87">
        <v>6</v>
      </c>
      <c r="P38" s="87">
        <v>5</v>
      </c>
      <c r="Q38" s="87">
        <v>11</v>
      </c>
      <c r="R38" s="87">
        <v>3</v>
      </c>
      <c r="S38" s="87">
        <v>11</v>
      </c>
      <c r="T38" s="87">
        <v>5</v>
      </c>
      <c r="U38" s="87">
        <v>11</v>
      </c>
      <c r="V38" s="87">
        <v>0</v>
      </c>
      <c r="W38" s="87">
        <v>0</v>
      </c>
      <c r="X38" s="90">
        <v>1</v>
      </c>
      <c r="Y38" s="90">
        <v>0</v>
      </c>
      <c r="Z38" s="90">
        <v>0</v>
      </c>
      <c r="AA38" s="90">
        <v>0</v>
      </c>
      <c r="AB38" s="90">
        <v>0</v>
      </c>
      <c r="AC38" s="90">
        <v>0</v>
      </c>
      <c r="AD38" s="90">
        <v>1</v>
      </c>
      <c r="AE38" s="90">
        <v>1</v>
      </c>
      <c r="AF38" s="90">
        <v>1</v>
      </c>
      <c r="AG38" s="90">
        <v>0</v>
      </c>
      <c r="AH38" s="91">
        <v>1</v>
      </c>
      <c r="AI38" s="91" t="s">
        <v>83</v>
      </c>
      <c r="AJ38" s="91">
        <v>3</v>
      </c>
      <c r="AK38" s="237">
        <v>0</v>
      </c>
      <c r="AL38" s="237">
        <v>1</v>
      </c>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row>
    <row r="39" spans="1:87">
      <c r="A39" s="140">
        <v>3</v>
      </c>
      <c r="B39" s="87">
        <v>37</v>
      </c>
      <c r="C39" s="93">
        <v>6</v>
      </c>
      <c r="D39" s="93" t="s">
        <v>87</v>
      </c>
      <c r="E39" s="88" t="s">
        <v>119</v>
      </c>
      <c r="F39" s="93">
        <v>10</v>
      </c>
      <c r="G39" s="93" t="s">
        <v>85</v>
      </c>
      <c r="H39" s="88" t="s">
        <v>156</v>
      </c>
      <c r="I39" s="262" t="s">
        <v>82</v>
      </c>
      <c r="J39" s="262" t="s">
        <v>82</v>
      </c>
      <c r="K39" s="262" t="s">
        <v>82</v>
      </c>
      <c r="L39" s="262" t="s">
        <v>82</v>
      </c>
      <c r="M39" s="262" t="s">
        <v>82</v>
      </c>
      <c r="N39" s="87">
        <v>0</v>
      </c>
      <c r="O39" s="87">
        <v>0</v>
      </c>
      <c r="P39" s="87">
        <v>0</v>
      </c>
      <c r="Q39" s="87">
        <v>0</v>
      </c>
      <c r="R39" s="87">
        <v>0</v>
      </c>
      <c r="S39" s="87">
        <v>0</v>
      </c>
      <c r="T39" s="87">
        <v>0</v>
      </c>
      <c r="U39" s="87">
        <v>0</v>
      </c>
      <c r="V39" s="87">
        <v>0</v>
      </c>
      <c r="W39" s="87">
        <v>0</v>
      </c>
      <c r="X39" s="90">
        <v>0</v>
      </c>
      <c r="Y39" s="90">
        <v>0</v>
      </c>
      <c r="Z39" s="90">
        <v>0</v>
      </c>
      <c r="AA39" s="90">
        <v>0</v>
      </c>
      <c r="AB39" s="90">
        <v>0</v>
      </c>
      <c r="AC39" s="90">
        <v>0</v>
      </c>
      <c r="AD39" s="90">
        <v>0</v>
      </c>
      <c r="AE39" s="90">
        <v>0</v>
      </c>
      <c r="AF39" s="90">
        <v>0</v>
      </c>
      <c r="AG39" s="90">
        <v>0</v>
      </c>
      <c r="AH39" s="91">
        <v>0</v>
      </c>
      <c r="AI39" s="91" t="s">
        <v>83</v>
      </c>
      <c r="AJ39" s="91">
        <v>0</v>
      </c>
      <c r="AK39" s="237">
        <v>0</v>
      </c>
      <c r="AL39" s="237">
        <v>0</v>
      </c>
    </row>
    <row r="40" spans="1:87">
      <c r="A40" s="141">
        <v>3</v>
      </c>
      <c r="B40" s="87">
        <v>38</v>
      </c>
      <c r="C40" s="94">
        <v>4</v>
      </c>
      <c r="D40" s="94" t="s">
        <v>77</v>
      </c>
      <c r="E40" s="95" t="s">
        <v>117</v>
      </c>
      <c r="F40" s="94">
        <v>11</v>
      </c>
      <c r="G40" s="94" t="s">
        <v>78</v>
      </c>
      <c r="H40" s="95" t="s">
        <v>125</v>
      </c>
      <c r="I40" s="262" t="s">
        <v>82</v>
      </c>
      <c r="J40" s="262" t="s">
        <v>82</v>
      </c>
      <c r="K40" s="262" t="s">
        <v>82</v>
      </c>
      <c r="L40" s="262" t="s">
        <v>82</v>
      </c>
      <c r="M40" s="262" t="s">
        <v>82</v>
      </c>
      <c r="N40" s="229">
        <v>0</v>
      </c>
      <c r="O40" s="229">
        <v>0</v>
      </c>
      <c r="P40" s="229">
        <v>0</v>
      </c>
      <c r="Q40" s="229">
        <v>0</v>
      </c>
      <c r="R40" s="229">
        <v>0</v>
      </c>
      <c r="S40" s="229">
        <v>0</v>
      </c>
      <c r="T40" s="229">
        <v>0</v>
      </c>
      <c r="U40" s="229">
        <v>0</v>
      </c>
      <c r="V40" s="229">
        <v>0</v>
      </c>
      <c r="W40" s="229">
        <v>0</v>
      </c>
      <c r="X40" s="97">
        <v>0</v>
      </c>
      <c r="Y40" s="97">
        <v>0</v>
      </c>
      <c r="Z40" s="97">
        <v>0</v>
      </c>
      <c r="AA40" s="97">
        <v>0</v>
      </c>
      <c r="AB40" s="97">
        <v>0</v>
      </c>
      <c r="AC40" s="97">
        <v>0</v>
      </c>
      <c r="AD40" s="97">
        <v>0</v>
      </c>
      <c r="AE40" s="97">
        <v>0</v>
      </c>
      <c r="AF40" s="97">
        <v>0</v>
      </c>
      <c r="AG40" s="97">
        <v>0</v>
      </c>
      <c r="AH40" s="234">
        <v>0</v>
      </c>
      <c r="AI40" s="234" t="s">
        <v>83</v>
      </c>
      <c r="AJ40" s="234">
        <v>0</v>
      </c>
      <c r="AK40" s="237">
        <v>0</v>
      </c>
      <c r="AL40" s="237">
        <v>0</v>
      </c>
    </row>
    <row r="41" spans="1:87">
      <c r="A41" s="143">
        <v>3</v>
      </c>
      <c r="B41" s="87">
        <v>39</v>
      </c>
      <c r="C41" s="99"/>
      <c r="D41" s="99"/>
      <c r="E41" s="99"/>
      <c r="F41" s="99"/>
      <c r="G41" s="99"/>
      <c r="H41" s="99"/>
      <c r="I41" s="100"/>
      <c r="J41" s="100"/>
      <c r="K41" s="100"/>
      <c r="L41" s="100"/>
      <c r="M41" s="100"/>
      <c r="N41" s="101"/>
      <c r="O41" s="101"/>
      <c r="P41" s="101"/>
      <c r="Q41" s="101"/>
      <c r="R41" s="101"/>
      <c r="S41" s="101"/>
      <c r="T41" s="101"/>
      <c r="U41" s="101"/>
      <c r="V41" s="101"/>
      <c r="W41" s="101"/>
      <c r="X41" s="102"/>
      <c r="Y41" s="102"/>
      <c r="Z41" s="102"/>
      <c r="AA41" s="102"/>
      <c r="AB41" s="102"/>
      <c r="AC41" s="102"/>
      <c r="AD41" s="102"/>
      <c r="AE41" s="102"/>
      <c r="AF41" s="102"/>
      <c r="AG41" s="102"/>
      <c r="AH41" s="103"/>
      <c r="AI41" s="103"/>
      <c r="AJ41" s="231"/>
      <c r="AK41" s="144">
        <v>2</v>
      </c>
      <c r="AL41" s="144">
        <v>6</v>
      </c>
    </row>
    <row r="42" spans="1:87" s="109" customFormat="1">
      <c r="A42" s="116">
        <v>4</v>
      </c>
      <c r="B42" s="87">
        <v>40</v>
      </c>
      <c r="C42" s="87">
        <v>3</v>
      </c>
      <c r="D42" s="91">
        <v>4</v>
      </c>
      <c r="E42" s="117" t="s">
        <v>27</v>
      </c>
      <c r="F42" s="87">
        <v>9</v>
      </c>
      <c r="G42" s="91">
        <v>3</v>
      </c>
      <c r="H42" s="118" t="s">
        <v>52</v>
      </c>
      <c r="I42" s="82"/>
      <c r="J42" s="83"/>
      <c r="K42" s="83"/>
      <c r="L42" s="83"/>
      <c r="M42" s="83"/>
      <c r="N42" s="84"/>
      <c r="O42" s="84"/>
      <c r="P42" s="84"/>
      <c r="Q42" s="84"/>
      <c r="R42" s="84"/>
      <c r="S42" s="84"/>
      <c r="T42" s="84"/>
      <c r="U42" s="84"/>
      <c r="V42" s="84"/>
      <c r="W42" s="84"/>
      <c r="X42" s="85"/>
      <c r="Y42" s="85"/>
      <c r="Z42" s="85"/>
      <c r="AA42" s="85"/>
      <c r="AB42" s="85"/>
      <c r="AC42" s="85"/>
      <c r="AD42" s="85"/>
      <c r="AE42" s="85"/>
      <c r="AF42" s="85"/>
      <c r="AG42" s="85"/>
      <c r="AH42" s="85"/>
      <c r="AI42" s="85"/>
      <c r="AJ42" s="86"/>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row>
    <row r="43" spans="1:87" s="109" customFormat="1">
      <c r="A43" s="116">
        <v>4</v>
      </c>
      <c r="B43" s="87">
        <v>41</v>
      </c>
      <c r="C43" s="87">
        <v>4</v>
      </c>
      <c r="D43" s="87" t="s">
        <v>77</v>
      </c>
      <c r="E43" s="88" t="s">
        <v>114</v>
      </c>
      <c r="F43" s="87">
        <v>10</v>
      </c>
      <c r="G43" s="87" t="s">
        <v>85</v>
      </c>
      <c r="H43" s="88" t="s">
        <v>118</v>
      </c>
      <c r="I43" s="262" t="s">
        <v>86</v>
      </c>
      <c r="J43" s="262" t="s">
        <v>108</v>
      </c>
      <c r="K43" s="262" t="s">
        <v>230</v>
      </c>
      <c r="L43" s="262" t="s">
        <v>94</v>
      </c>
      <c r="M43" s="262" t="s">
        <v>82</v>
      </c>
      <c r="N43" s="230">
        <v>11</v>
      </c>
      <c r="O43" s="230">
        <v>6</v>
      </c>
      <c r="P43" s="230">
        <v>11</v>
      </c>
      <c r="Q43" s="230">
        <v>0</v>
      </c>
      <c r="R43" s="230">
        <v>15</v>
      </c>
      <c r="S43" s="230">
        <v>17</v>
      </c>
      <c r="T43" s="230">
        <v>11</v>
      </c>
      <c r="U43" s="230">
        <v>9</v>
      </c>
      <c r="V43" s="230">
        <v>0</v>
      </c>
      <c r="W43" s="230">
        <v>0</v>
      </c>
      <c r="X43" s="127">
        <v>1</v>
      </c>
      <c r="Y43" s="127">
        <v>1</v>
      </c>
      <c r="Z43" s="127">
        <v>0</v>
      </c>
      <c r="AA43" s="127">
        <v>1</v>
      </c>
      <c r="AB43" s="127">
        <v>0</v>
      </c>
      <c r="AC43" s="127">
        <v>0</v>
      </c>
      <c r="AD43" s="127">
        <v>0</v>
      </c>
      <c r="AE43" s="127">
        <v>1</v>
      </c>
      <c r="AF43" s="127">
        <v>0</v>
      </c>
      <c r="AG43" s="127">
        <v>0</v>
      </c>
      <c r="AH43" s="235">
        <v>3</v>
      </c>
      <c r="AI43" s="235" t="s">
        <v>83</v>
      </c>
      <c r="AJ43" s="235">
        <v>1</v>
      </c>
      <c r="AK43" s="237">
        <v>1</v>
      </c>
      <c r="AL43" s="237">
        <v>0</v>
      </c>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row>
    <row r="44" spans="1:87" s="109" customFormat="1">
      <c r="A44" s="116">
        <v>4</v>
      </c>
      <c r="B44" s="87">
        <v>42</v>
      </c>
      <c r="C44" s="87">
        <v>5</v>
      </c>
      <c r="D44" s="87" t="s">
        <v>84</v>
      </c>
      <c r="E44" s="88" t="s">
        <v>110</v>
      </c>
      <c r="F44" s="87">
        <v>11</v>
      </c>
      <c r="G44" s="87" t="s">
        <v>78</v>
      </c>
      <c r="H44" s="88" t="s">
        <v>116</v>
      </c>
      <c r="I44" s="262" t="s">
        <v>146</v>
      </c>
      <c r="J44" s="262" t="s">
        <v>100</v>
      </c>
      <c r="K44" s="262" t="s">
        <v>103</v>
      </c>
      <c r="L44" s="263" t="s">
        <v>80</v>
      </c>
      <c r="M44" s="263" t="s">
        <v>99</v>
      </c>
      <c r="N44" s="87">
        <v>15</v>
      </c>
      <c r="O44" s="87">
        <v>13</v>
      </c>
      <c r="P44" s="87">
        <v>9</v>
      </c>
      <c r="Q44" s="87">
        <v>11</v>
      </c>
      <c r="R44" s="87">
        <v>3</v>
      </c>
      <c r="S44" s="87">
        <v>11</v>
      </c>
      <c r="T44" s="87">
        <v>11</v>
      </c>
      <c r="U44" s="87">
        <v>8</v>
      </c>
      <c r="V44" s="87">
        <v>5</v>
      </c>
      <c r="W44" s="87">
        <v>11</v>
      </c>
      <c r="X44" s="90">
        <v>1</v>
      </c>
      <c r="Y44" s="90">
        <v>0</v>
      </c>
      <c r="Z44" s="90">
        <v>0</v>
      </c>
      <c r="AA44" s="90">
        <v>1</v>
      </c>
      <c r="AB44" s="90">
        <v>0</v>
      </c>
      <c r="AC44" s="90">
        <v>0</v>
      </c>
      <c r="AD44" s="90">
        <v>1</v>
      </c>
      <c r="AE44" s="90">
        <v>1</v>
      </c>
      <c r="AF44" s="90">
        <v>0</v>
      </c>
      <c r="AG44" s="90">
        <v>1</v>
      </c>
      <c r="AH44" s="91">
        <v>2</v>
      </c>
      <c r="AI44" s="91" t="s">
        <v>83</v>
      </c>
      <c r="AJ44" s="91">
        <v>3</v>
      </c>
      <c r="AK44" s="237">
        <v>0</v>
      </c>
      <c r="AL44" s="237">
        <v>1</v>
      </c>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row>
    <row r="45" spans="1:87" s="109" customFormat="1">
      <c r="A45" s="116">
        <v>4</v>
      </c>
      <c r="B45" s="87">
        <v>43</v>
      </c>
      <c r="C45" s="87">
        <v>6</v>
      </c>
      <c r="D45" s="87" t="s">
        <v>87</v>
      </c>
      <c r="E45" s="88" t="s">
        <v>112</v>
      </c>
      <c r="F45" s="87">
        <v>12</v>
      </c>
      <c r="G45" s="87" t="s">
        <v>88</v>
      </c>
      <c r="H45" s="88" t="s">
        <v>120</v>
      </c>
      <c r="I45" s="262" t="s">
        <v>90</v>
      </c>
      <c r="J45" s="262" t="s">
        <v>89</v>
      </c>
      <c r="K45" s="262" t="s">
        <v>91</v>
      </c>
      <c r="L45" s="263" t="s">
        <v>82</v>
      </c>
      <c r="M45" s="263" t="s">
        <v>82</v>
      </c>
      <c r="N45" s="87">
        <v>7</v>
      </c>
      <c r="O45" s="87">
        <v>11</v>
      </c>
      <c r="P45" s="87">
        <v>6</v>
      </c>
      <c r="Q45" s="87">
        <v>11</v>
      </c>
      <c r="R45" s="87">
        <v>8</v>
      </c>
      <c r="S45" s="87">
        <v>11</v>
      </c>
      <c r="T45" s="87">
        <v>0</v>
      </c>
      <c r="U45" s="87">
        <v>0</v>
      </c>
      <c r="V45" s="87">
        <v>0</v>
      </c>
      <c r="W45" s="87">
        <v>0</v>
      </c>
      <c r="X45" s="90">
        <v>0</v>
      </c>
      <c r="Y45" s="90">
        <v>0</v>
      </c>
      <c r="Z45" s="90">
        <v>0</v>
      </c>
      <c r="AA45" s="90">
        <v>0</v>
      </c>
      <c r="AB45" s="90">
        <v>0</v>
      </c>
      <c r="AC45" s="90">
        <v>1</v>
      </c>
      <c r="AD45" s="90">
        <v>1</v>
      </c>
      <c r="AE45" s="90">
        <v>1</v>
      </c>
      <c r="AF45" s="90">
        <v>0</v>
      </c>
      <c r="AG45" s="90">
        <v>0</v>
      </c>
      <c r="AH45" s="91">
        <v>0</v>
      </c>
      <c r="AI45" s="91" t="s">
        <v>83</v>
      </c>
      <c r="AJ45" s="91">
        <v>3</v>
      </c>
      <c r="AK45" s="237">
        <v>0</v>
      </c>
      <c r="AL45" s="237">
        <v>1</v>
      </c>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row>
    <row r="46" spans="1:87" s="109" customFormat="1">
      <c r="A46" s="116">
        <v>4</v>
      </c>
      <c r="B46" s="87">
        <v>44</v>
      </c>
      <c r="C46" s="92">
        <v>4</v>
      </c>
      <c r="D46" s="87"/>
      <c r="E46" s="88" t="s">
        <v>114</v>
      </c>
      <c r="F46" s="92">
        <v>11</v>
      </c>
      <c r="G46" s="87"/>
      <c r="H46" s="88" t="s">
        <v>116</v>
      </c>
      <c r="I46" s="263" t="s">
        <v>100</v>
      </c>
      <c r="J46" s="263" t="s">
        <v>103</v>
      </c>
      <c r="K46" s="263" t="s">
        <v>89</v>
      </c>
      <c r="L46" s="263" t="s">
        <v>82</v>
      </c>
      <c r="M46" s="263" t="s">
        <v>82</v>
      </c>
      <c r="N46" s="229">
        <v>9</v>
      </c>
      <c r="O46" s="229">
        <v>11</v>
      </c>
      <c r="P46" s="229">
        <v>3</v>
      </c>
      <c r="Q46" s="229">
        <v>11</v>
      </c>
      <c r="R46" s="229">
        <v>6</v>
      </c>
      <c r="S46" s="229">
        <v>11</v>
      </c>
      <c r="T46" s="229">
        <v>0</v>
      </c>
      <c r="U46" s="229">
        <v>0</v>
      </c>
      <c r="V46" s="229">
        <v>0</v>
      </c>
      <c r="W46" s="229">
        <v>0</v>
      </c>
      <c r="X46" s="232">
        <v>0</v>
      </c>
      <c r="Y46" s="232">
        <v>0</v>
      </c>
      <c r="Z46" s="232">
        <v>0</v>
      </c>
      <c r="AA46" s="232">
        <v>0</v>
      </c>
      <c r="AB46" s="232">
        <v>0</v>
      </c>
      <c r="AC46" s="232">
        <v>1</v>
      </c>
      <c r="AD46" s="232">
        <v>1</v>
      </c>
      <c r="AE46" s="232">
        <v>1</v>
      </c>
      <c r="AF46" s="232">
        <v>0</v>
      </c>
      <c r="AG46" s="232">
        <v>0</v>
      </c>
      <c r="AH46" s="234">
        <v>0</v>
      </c>
      <c r="AI46" s="234" t="s">
        <v>83</v>
      </c>
      <c r="AJ46" s="234">
        <v>3</v>
      </c>
      <c r="AK46" s="236">
        <v>0</v>
      </c>
      <c r="AL46" s="237">
        <v>1</v>
      </c>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row>
    <row r="47" spans="1:87" s="109" customFormat="1">
      <c r="A47" s="116">
        <v>4</v>
      </c>
      <c r="B47" s="87">
        <v>45</v>
      </c>
      <c r="C47" s="92">
        <v>5</v>
      </c>
      <c r="D47" s="87"/>
      <c r="E47" s="88" t="s">
        <v>110</v>
      </c>
      <c r="F47" s="92">
        <v>10</v>
      </c>
      <c r="G47" s="87"/>
      <c r="H47" s="88" t="s">
        <v>118</v>
      </c>
      <c r="I47" s="263"/>
      <c r="J47" s="263"/>
      <c r="K47" s="263"/>
      <c r="L47" s="263"/>
      <c r="M47" s="263"/>
      <c r="N47" s="230"/>
      <c r="O47" s="230"/>
      <c r="P47" s="230"/>
      <c r="Q47" s="230"/>
      <c r="R47" s="230"/>
      <c r="S47" s="230"/>
      <c r="T47" s="230"/>
      <c r="U47" s="230"/>
      <c r="V47" s="230"/>
      <c r="W47" s="230"/>
      <c r="X47" s="233"/>
      <c r="Y47" s="233"/>
      <c r="Z47" s="233"/>
      <c r="AA47" s="233"/>
      <c r="AB47" s="233"/>
      <c r="AC47" s="233"/>
      <c r="AD47" s="233"/>
      <c r="AE47" s="233"/>
      <c r="AF47" s="233"/>
      <c r="AG47" s="233"/>
      <c r="AH47" s="235"/>
      <c r="AI47" s="235"/>
      <c r="AJ47" s="235"/>
      <c r="AK47" s="236"/>
      <c r="AL47" s="23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row>
    <row r="48" spans="1:87" s="109" customFormat="1">
      <c r="A48" s="116">
        <v>4</v>
      </c>
      <c r="B48" s="87">
        <v>46</v>
      </c>
      <c r="C48" s="93">
        <v>5</v>
      </c>
      <c r="D48" s="87" t="s">
        <v>84</v>
      </c>
      <c r="E48" s="88" t="s">
        <v>110</v>
      </c>
      <c r="F48" s="93">
        <v>10</v>
      </c>
      <c r="G48" s="87" t="s">
        <v>85</v>
      </c>
      <c r="H48" s="88" t="s">
        <v>118</v>
      </c>
      <c r="I48" s="262" t="s">
        <v>97</v>
      </c>
      <c r="J48" s="262" t="s">
        <v>94</v>
      </c>
      <c r="K48" s="262" t="s">
        <v>92</v>
      </c>
      <c r="L48" s="262" t="s">
        <v>92</v>
      </c>
      <c r="M48" s="262" t="s">
        <v>82</v>
      </c>
      <c r="N48" s="87">
        <v>4</v>
      </c>
      <c r="O48" s="87">
        <v>11</v>
      </c>
      <c r="P48" s="87">
        <v>11</v>
      </c>
      <c r="Q48" s="87">
        <v>9</v>
      </c>
      <c r="R48" s="87">
        <v>11</v>
      </c>
      <c r="S48" s="87">
        <v>7</v>
      </c>
      <c r="T48" s="87">
        <v>11</v>
      </c>
      <c r="U48" s="87">
        <v>7</v>
      </c>
      <c r="V48" s="87">
        <v>0</v>
      </c>
      <c r="W48" s="87">
        <v>0</v>
      </c>
      <c r="X48" s="90">
        <v>0</v>
      </c>
      <c r="Y48" s="90">
        <v>1</v>
      </c>
      <c r="Z48" s="90">
        <v>1</v>
      </c>
      <c r="AA48" s="90">
        <v>1</v>
      </c>
      <c r="AB48" s="90">
        <v>0</v>
      </c>
      <c r="AC48" s="90">
        <v>1</v>
      </c>
      <c r="AD48" s="90">
        <v>0</v>
      </c>
      <c r="AE48" s="90">
        <v>0</v>
      </c>
      <c r="AF48" s="90">
        <v>0</v>
      </c>
      <c r="AG48" s="90">
        <v>0</v>
      </c>
      <c r="AH48" s="91">
        <v>3</v>
      </c>
      <c r="AI48" s="91" t="s">
        <v>83</v>
      </c>
      <c r="AJ48" s="91">
        <v>1</v>
      </c>
      <c r="AK48" s="237">
        <v>1</v>
      </c>
      <c r="AL48" s="237">
        <v>0</v>
      </c>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row>
    <row r="49" spans="1:87" s="109" customFormat="1">
      <c r="A49" s="116">
        <v>4</v>
      </c>
      <c r="B49" s="87">
        <v>47</v>
      </c>
      <c r="C49" s="93">
        <v>4</v>
      </c>
      <c r="D49" s="87" t="s">
        <v>77</v>
      </c>
      <c r="E49" s="88" t="s">
        <v>114</v>
      </c>
      <c r="F49" s="93">
        <v>12</v>
      </c>
      <c r="G49" s="87" t="s">
        <v>88</v>
      </c>
      <c r="H49" s="88" t="s">
        <v>120</v>
      </c>
      <c r="I49" s="262" t="s">
        <v>90</v>
      </c>
      <c r="J49" s="262" t="s">
        <v>104</v>
      </c>
      <c r="K49" s="262" t="s">
        <v>103</v>
      </c>
      <c r="L49" s="262" t="s">
        <v>82</v>
      </c>
      <c r="M49" s="262" t="s">
        <v>82</v>
      </c>
      <c r="N49" s="87">
        <v>7</v>
      </c>
      <c r="O49" s="87">
        <v>11</v>
      </c>
      <c r="P49" s="87">
        <v>2</v>
      </c>
      <c r="Q49" s="87">
        <v>11</v>
      </c>
      <c r="R49" s="87">
        <v>3</v>
      </c>
      <c r="S49" s="87">
        <v>11</v>
      </c>
      <c r="T49" s="87">
        <v>0</v>
      </c>
      <c r="U49" s="87">
        <v>0</v>
      </c>
      <c r="V49" s="87">
        <v>0</v>
      </c>
      <c r="W49" s="87">
        <v>0</v>
      </c>
      <c r="X49" s="90">
        <v>0</v>
      </c>
      <c r="Y49" s="90">
        <v>0</v>
      </c>
      <c r="Z49" s="90">
        <v>0</v>
      </c>
      <c r="AA49" s="90">
        <v>0</v>
      </c>
      <c r="AB49" s="90">
        <v>0</v>
      </c>
      <c r="AC49" s="90">
        <v>1</v>
      </c>
      <c r="AD49" s="90">
        <v>1</v>
      </c>
      <c r="AE49" s="90">
        <v>1</v>
      </c>
      <c r="AF49" s="90">
        <v>0</v>
      </c>
      <c r="AG49" s="90">
        <v>0</v>
      </c>
      <c r="AH49" s="91">
        <v>0</v>
      </c>
      <c r="AI49" s="91" t="s">
        <v>83</v>
      </c>
      <c r="AJ49" s="91">
        <v>3</v>
      </c>
      <c r="AK49" s="237">
        <v>0</v>
      </c>
      <c r="AL49" s="237">
        <v>1</v>
      </c>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row>
    <row r="50" spans="1:87" s="109" customFormat="1">
      <c r="A50" s="116">
        <v>4</v>
      </c>
      <c r="B50" s="87">
        <v>48</v>
      </c>
      <c r="C50" s="93">
        <v>6</v>
      </c>
      <c r="D50" s="87" t="s">
        <v>87</v>
      </c>
      <c r="E50" s="88" t="s">
        <v>112</v>
      </c>
      <c r="F50" s="93">
        <v>11</v>
      </c>
      <c r="G50" s="87" t="s">
        <v>78</v>
      </c>
      <c r="H50" s="88" t="s">
        <v>116</v>
      </c>
      <c r="I50" s="262" t="s">
        <v>93</v>
      </c>
      <c r="J50" s="262" t="s">
        <v>100</v>
      </c>
      <c r="K50" s="262" t="s">
        <v>99</v>
      </c>
      <c r="L50" s="262" t="s">
        <v>86</v>
      </c>
      <c r="M50" s="262" t="s">
        <v>100</v>
      </c>
      <c r="N50" s="87">
        <v>11</v>
      </c>
      <c r="O50" s="87">
        <v>4</v>
      </c>
      <c r="P50" s="87">
        <v>9</v>
      </c>
      <c r="Q50" s="87">
        <v>11</v>
      </c>
      <c r="R50" s="87">
        <v>5</v>
      </c>
      <c r="S50" s="87">
        <v>11</v>
      </c>
      <c r="T50" s="87">
        <v>11</v>
      </c>
      <c r="U50" s="87">
        <v>6</v>
      </c>
      <c r="V50" s="87">
        <v>9</v>
      </c>
      <c r="W50" s="87">
        <v>11</v>
      </c>
      <c r="X50" s="90">
        <v>1</v>
      </c>
      <c r="Y50" s="90">
        <v>0</v>
      </c>
      <c r="Z50" s="90">
        <v>0</v>
      </c>
      <c r="AA50" s="90">
        <v>1</v>
      </c>
      <c r="AB50" s="90">
        <v>0</v>
      </c>
      <c r="AC50" s="90">
        <v>0</v>
      </c>
      <c r="AD50" s="90">
        <v>1</v>
      </c>
      <c r="AE50" s="90">
        <v>1</v>
      </c>
      <c r="AF50" s="90">
        <v>0</v>
      </c>
      <c r="AG50" s="90">
        <v>1</v>
      </c>
      <c r="AH50" s="91">
        <v>2</v>
      </c>
      <c r="AI50" s="91" t="s">
        <v>83</v>
      </c>
      <c r="AJ50" s="91">
        <v>3</v>
      </c>
      <c r="AK50" s="237">
        <v>0</v>
      </c>
      <c r="AL50" s="237">
        <v>1</v>
      </c>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row>
    <row r="51" spans="1:87" s="109" customFormat="1">
      <c r="A51" s="116">
        <v>4</v>
      </c>
      <c r="B51" s="87">
        <v>49</v>
      </c>
      <c r="C51" s="87">
        <v>5</v>
      </c>
      <c r="D51" s="87" t="s">
        <v>84</v>
      </c>
      <c r="E51" s="88" t="s">
        <v>110</v>
      </c>
      <c r="F51" s="87">
        <v>12</v>
      </c>
      <c r="G51" s="87" t="s">
        <v>88</v>
      </c>
      <c r="H51" s="88" t="s">
        <v>120</v>
      </c>
      <c r="I51" s="262" t="s">
        <v>97</v>
      </c>
      <c r="J51" s="262" t="s">
        <v>90</v>
      </c>
      <c r="K51" s="262" t="s">
        <v>231</v>
      </c>
      <c r="L51" s="262" t="s">
        <v>82</v>
      </c>
      <c r="M51" s="262" t="s">
        <v>82</v>
      </c>
      <c r="N51" s="87">
        <v>4</v>
      </c>
      <c r="O51" s="87">
        <v>11</v>
      </c>
      <c r="P51" s="87">
        <v>7</v>
      </c>
      <c r="Q51" s="87">
        <v>11</v>
      </c>
      <c r="R51" s="87">
        <v>0</v>
      </c>
      <c r="S51" s="87">
        <v>11</v>
      </c>
      <c r="T51" s="87">
        <v>0</v>
      </c>
      <c r="U51" s="87">
        <v>0</v>
      </c>
      <c r="V51" s="87">
        <v>0</v>
      </c>
      <c r="W51" s="87">
        <v>0</v>
      </c>
      <c r="X51" s="90">
        <v>0</v>
      </c>
      <c r="Y51" s="90">
        <v>0</v>
      </c>
      <c r="Z51" s="90">
        <v>0</v>
      </c>
      <c r="AA51" s="90">
        <v>0</v>
      </c>
      <c r="AB51" s="90">
        <v>0</v>
      </c>
      <c r="AC51" s="90">
        <v>1</v>
      </c>
      <c r="AD51" s="90">
        <v>1</v>
      </c>
      <c r="AE51" s="90">
        <v>1</v>
      </c>
      <c r="AF51" s="90">
        <v>0</v>
      </c>
      <c r="AG51" s="90">
        <v>0</v>
      </c>
      <c r="AH51" s="91">
        <v>0</v>
      </c>
      <c r="AI51" s="91" t="s">
        <v>83</v>
      </c>
      <c r="AJ51" s="91">
        <v>3</v>
      </c>
      <c r="AK51" s="237">
        <v>0</v>
      </c>
      <c r="AL51" s="237">
        <v>1</v>
      </c>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row>
    <row r="52" spans="1:87">
      <c r="A52" s="140">
        <v>4</v>
      </c>
      <c r="B52" s="87">
        <v>50</v>
      </c>
      <c r="C52" s="93">
        <v>6</v>
      </c>
      <c r="D52" s="93" t="s">
        <v>87</v>
      </c>
      <c r="E52" s="88" t="s">
        <v>112</v>
      </c>
      <c r="F52" s="93">
        <v>10</v>
      </c>
      <c r="G52" s="93" t="s">
        <v>85</v>
      </c>
      <c r="H52" s="88" t="s">
        <v>118</v>
      </c>
      <c r="I52" s="262" t="s">
        <v>82</v>
      </c>
      <c r="J52" s="262" t="s">
        <v>82</v>
      </c>
      <c r="K52" s="262" t="s">
        <v>82</v>
      </c>
      <c r="L52" s="262" t="s">
        <v>82</v>
      </c>
      <c r="M52" s="262" t="s">
        <v>82</v>
      </c>
      <c r="N52" s="87">
        <v>0</v>
      </c>
      <c r="O52" s="87">
        <v>0</v>
      </c>
      <c r="P52" s="87">
        <v>0</v>
      </c>
      <c r="Q52" s="87">
        <v>0</v>
      </c>
      <c r="R52" s="87">
        <v>0</v>
      </c>
      <c r="S52" s="87">
        <v>0</v>
      </c>
      <c r="T52" s="87">
        <v>0</v>
      </c>
      <c r="U52" s="87">
        <v>0</v>
      </c>
      <c r="V52" s="87">
        <v>0</v>
      </c>
      <c r="W52" s="87">
        <v>0</v>
      </c>
      <c r="X52" s="90">
        <v>0</v>
      </c>
      <c r="Y52" s="90">
        <v>0</v>
      </c>
      <c r="Z52" s="90">
        <v>0</v>
      </c>
      <c r="AA52" s="90">
        <v>0</v>
      </c>
      <c r="AB52" s="90">
        <v>0</v>
      </c>
      <c r="AC52" s="90">
        <v>0</v>
      </c>
      <c r="AD52" s="90">
        <v>0</v>
      </c>
      <c r="AE52" s="90">
        <v>0</v>
      </c>
      <c r="AF52" s="90">
        <v>0</v>
      </c>
      <c r="AG52" s="90">
        <v>0</v>
      </c>
      <c r="AH52" s="91">
        <v>0</v>
      </c>
      <c r="AI52" s="91" t="s">
        <v>83</v>
      </c>
      <c r="AJ52" s="91">
        <v>0</v>
      </c>
      <c r="AK52" s="237">
        <v>0</v>
      </c>
      <c r="AL52" s="237">
        <v>0</v>
      </c>
    </row>
    <row r="53" spans="1:87">
      <c r="A53" s="141">
        <v>4</v>
      </c>
      <c r="B53" s="87">
        <v>51</v>
      </c>
      <c r="C53" s="94">
        <v>4</v>
      </c>
      <c r="D53" s="94" t="s">
        <v>77</v>
      </c>
      <c r="E53" s="95" t="s">
        <v>114</v>
      </c>
      <c r="F53" s="94">
        <v>11</v>
      </c>
      <c r="G53" s="94" t="s">
        <v>78</v>
      </c>
      <c r="H53" s="95" t="s">
        <v>116</v>
      </c>
      <c r="I53" s="262" t="s">
        <v>82</v>
      </c>
      <c r="J53" s="262" t="s">
        <v>82</v>
      </c>
      <c r="K53" s="262" t="s">
        <v>82</v>
      </c>
      <c r="L53" s="262" t="s">
        <v>82</v>
      </c>
      <c r="M53" s="262" t="s">
        <v>82</v>
      </c>
      <c r="N53" s="229">
        <v>0</v>
      </c>
      <c r="O53" s="229">
        <v>0</v>
      </c>
      <c r="P53" s="229">
        <v>0</v>
      </c>
      <c r="Q53" s="229">
        <v>0</v>
      </c>
      <c r="R53" s="229">
        <v>0</v>
      </c>
      <c r="S53" s="229">
        <v>0</v>
      </c>
      <c r="T53" s="229">
        <v>0</v>
      </c>
      <c r="U53" s="229">
        <v>0</v>
      </c>
      <c r="V53" s="229">
        <v>0</v>
      </c>
      <c r="W53" s="229">
        <v>0</v>
      </c>
      <c r="X53" s="97">
        <v>0</v>
      </c>
      <c r="Y53" s="97">
        <v>0</v>
      </c>
      <c r="Z53" s="97">
        <v>0</v>
      </c>
      <c r="AA53" s="97">
        <v>0</v>
      </c>
      <c r="AB53" s="97">
        <v>0</v>
      </c>
      <c r="AC53" s="97">
        <v>0</v>
      </c>
      <c r="AD53" s="97">
        <v>0</v>
      </c>
      <c r="AE53" s="97">
        <v>0</v>
      </c>
      <c r="AF53" s="97">
        <v>0</v>
      </c>
      <c r="AG53" s="97">
        <v>0</v>
      </c>
      <c r="AH53" s="234">
        <v>0</v>
      </c>
      <c r="AI53" s="234" t="s">
        <v>83</v>
      </c>
      <c r="AJ53" s="234">
        <v>0</v>
      </c>
      <c r="AK53" s="237">
        <v>0</v>
      </c>
      <c r="AL53" s="237">
        <v>0</v>
      </c>
    </row>
    <row r="54" spans="1:87">
      <c r="A54" s="143">
        <v>4</v>
      </c>
      <c r="B54" s="87">
        <v>52</v>
      </c>
      <c r="C54" s="99"/>
      <c r="D54" s="99"/>
      <c r="E54" s="99"/>
      <c r="F54" s="99"/>
      <c r="G54" s="99"/>
      <c r="H54" s="99"/>
      <c r="I54" s="100"/>
      <c r="J54" s="100"/>
      <c r="K54" s="100"/>
      <c r="L54" s="100"/>
      <c r="M54" s="100"/>
      <c r="N54" s="101"/>
      <c r="O54" s="101"/>
      <c r="P54" s="101"/>
      <c r="Q54" s="101"/>
      <c r="R54" s="101"/>
      <c r="S54" s="101"/>
      <c r="T54" s="101"/>
      <c r="U54" s="101"/>
      <c r="V54" s="101"/>
      <c r="W54" s="101"/>
      <c r="X54" s="102"/>
      <c r="Y54" s="102"/>
      <c r="Z54" s="102"/>
      <c r="AA54" s="102"/>
      <c r="AB54" s="102"/>
      <c r="AC54" s="102"/>
      <c r="AD54" s="102"/>
      <c r="AE54" s="102"/>
      <c r="AF54" s="102"/>
      <c r="AG54" s="102"/>
      <c r="AH54" s="103"/>
      <c r="AI54" s="103"/>
      <c r="AJ54" s="231"/>
      <c r="AK54" s="144">
        <v>2</v>
      </c>
      <c r="AL54" s="144">
        <v>6</v>
      </c>
    </row>
  </sheetData>
  <conditionalFormatting sqref="H3 H16 H29 H42">
    <cfRule type="expression" dxfId="3" priority="10" stopIfTrue="1">
      <formula>AL3=3</formula>
    </cfRule>
  </conditionalFormatting>
  <conditionalFormatting sqref="G4:H14 G17:H27 G30:H40 G43:H53">
    <cfRule type="expression" dxfId="2" priority="8" stopIfTrue="1">
      <formula>AI4=3</formula>
    </cfRule>
  </conditionalFormatting>
  <conditionalFormatting sqref="G3 D3:E14 G16 D16:E27 G29 D29:E40 G42 D42:E53">
    <cfRule type="expression" dxfId="1" priority="5" stopIfTrue="1">
      <formula>AG3=3</formula>
    </cfRule>
  </conditionalFormatting>
  <conditionalFormatting sqref="I35:M40 I4:M7 I43:M46 I22:M27 I9:M14 I17:M20 I48:M53 I30:M33">
    <cfRule type="cellIs" dxfId="0" priority="1" stopIfTrue="1" operator="equal">
      <formula>"0.0"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 VI päev</vt:lpstr>
      <vt:lpstr>N VI p mängud</vt:lpstr>
      <vt:lpstr>N V play off</vt:lpstr>
      <vt:lpstr>Kõrgliiga M IV p</vt:lpstr>
      <vt:lpstr>KL VI p mängud</vt:lpstr>
      <vt:lpstr>Kõrgl. M Play off </vt:lpstr>
      <vt:lpstr>M PO mängud</vt:lpstr>
      <vt:lpstr>N PO mängud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2006-11-28T10:10:26Z</dcterms:created>
  <dcterms:modified xsi:type="dcterms:W3CDTF">2020-07-08T10:52:32Z</dcterms:modified>
</cp:coreProperties>
</file>